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555" yWindow="3285" windowWidth="20355" windowHeight="15480" tabRatio="646"/>
  </bookViews>
  <sheets>
    <sheet name="Instructions" sheetId="9" r:id="rId1"/>
    <sheet name="General Information" sheetId="12" r:id="rId2"/>
    <sheet name="Instrument Calibration" sheetId="8" r:id="rId3"/>
    <sheet name="CFU Standard Curve" sheetId="11" r:id="rId4"/>
    <sheet name="Inoculation" sheetId="10" r:id="rId5"/>
    <sheet name="OD600 Growth Curve" sheetId="7" r:id="rId6"/>
  </sheets>
  <definedNames>
    <definedName name="_xlnm.Print_Titles" localSheetId="0">Instructions!$1:$3</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E7" i="11" l="1"/>
  <c r="E8" i="11"/>
  <c r="E9" i="11"/>
  <c r="E10" i="11"/>
  <c r="E11" i="11"/>
  <c r="E12" i="11"/>
  <c r="E13" i="11"/>
  <c r="E14" i="11"/>
  <c r="E15" i="11"/>
  <c r="E16" i="11"/>
  <c r="E17" i="11"/>
  <c r="E18" i="11"/>
  <c r="E19" i="11"/>
  <c r="E20" i="11"/>
  <c r="E21" i="11"/>
  <c r="E22" i="11"/>
  <c r="E23" i="11"/>
  <c r="E24" i="11"/>
  <c r="E25" i="11"/>
  <c r="E26" i="11"/>
  <c r="E27" i="11"/>
  <c r="E28" i="11"/>
  <c r="E29" i="11"/>
  <c r="E30" i="11"/>
  <c r="E6" i="11"/>
  <c r="F6" i="11" l="1" a="1"/>
  <c r="F6" i="11" s="1"/>
  <c r="H6" i="11" a="1"/>
  <c r="H6" i="11" s="1"/>
  <c r="G6" i="11" l="1"/>
  <c r="I6" i="11"/>
  <c r="M6" i="11"/>
  <c r="L6" i="11" s="1"/>
  <c r="B12" i="10" s="1"/>
  <c r="B8" i="10"/>
  <c r="E14" i="8" l="1"/>
  <c r="L8" i="11"/>
  <c r="O6" i="11"/>
  <c r="N6" i="11" l="1"/>
  <c r="N8" i="11" s="1"/>
  <c r="N10" i="11"/>
  <c r="J6" i="11" a="1"/>
  <c r="J6" i="11" s="1"/>
  <c r="K6" i="11" l="1"/>
  <c r="I6" i="7" s="1"/>
  <c r="A4" i="7"/>
  <c r="B6" i="7" l="1"/>
  <c r="J6" i="7"/>
  <c r="C6" i="7"/>
  <c r="E6" i="7"/>
  <c r="H6" i="7"/>
  <c r="D6" i="7"/>
  <c r="F6" i="7"/>
  <c r="K6" i="7"/>
  <c r="L6" i="7"/>
  <c r="G6" i="7"/>
  <c r="B13" i="10" l="1"/>
  <c r="I14" i="8"/>
  <c r="J12" i="8"/>
  <c r="I12" i="8"/>
  <c r="I13" i="8" s="1"/>
  <c r="J11" i="8"/>
  <c r="I11" i="8"/>
  <c r="C12" i="8"/>
  <c r="D12" i="8"/>
  <c r="E12" i="8"/>
  <c r="B12" i="8"/>
  <c r="C11" i="8"/>
  <c r="D11" i="8"/>
  <c r="E11" i="8"/>
  <c r="B11" i="8"/>
  <c r="C14" i="8" s="1"/>
  <c r="B15" i="8" s="1"/>
  <c r="E13" i="8" l="1"/>
  <c r="C13" i="8"/>
  <c r="B13" i="8"/>
  <c r="D13" i="8"/>
  <c r="J13" i="8"/>
</calcChain>
</file>

<file path=xl/sharedStrings.xml><?xml version="1.0" encoding="utf-8"?>
<sst xmlns="http://schemas.openxmlformats.org/spreadsheetml/2006/main" count="105" uniqueCount="77">
  <si>
    <t>Mean</t>
  </si>
  <si>
    <t>Corrected Abs 600</t>
  </si>
  <si>
    <t>Instrument2-Buffer</t>
  </si>
  <si>
    <t>Instrument2-Culture</t>
  </si>
  <si>
    <t>Instrument 1-Culture</t>
  </si>
  <si>
    <t>Instrument1-Buffer</t>
  </si>
  <si>
    <t>Factor Instrument1/Instrument2</t>
  </si>
  <si>
    <t>CV</t>
  </si>
  <si>
    <t>SD</t>
  </si>
  <si>
    <t>OD600 Replicate 1</t>
  </si>
  <si>
    <t>OD600 Replicate 2</t>
  </si>
  <si>
    <t>OD600 Replicate 3</t>
  </si>
  <si>
    <t>OD600 Replicate 4</t>
  </si>
  <si>
    <t>OD600 Replicate 5</t>
  </si>
  <si>
    <t>Generation time [min]</t>
  </si>
  <si>
    <t>Bacteria strain</t>
  </si>
  <si>
    <t>OD600 Overnight culture</t>
  </si>
  <si>
    <t>Volume Overnight culture required for inoculation [mL]</t>
  </si>
  <si>
    <t>Determination of instrument factor with blanking function</t>
  </si>
  <si>
    <t>Determination of instrument factor without blanking function</t>
  </si>
  <si>
    <t>Values need to be entered</t>
  </si>
  <si>
    <t>Approx. incubation time needed till inoculation [h]</t>
  </si>
  <si>
    <t>Time [h]</t>
  </si>
  <si>
    <t>OD600</t>
  </si>
  <si>
    <t>Instrument Calibration</t>
  </si>
  <si>
    <t>CFU Standard Curve</t>
  </si>
  <si>
    <t>OD600 Growth Curve</t>
  </si>
  <si>
    <t>Inoculation</t>
  </si>
  <si>
    <t>Overview</t>
  </si>
  <si>
    <t>Action</t>
  </si>
  <si>
    <t>Instructions by Tab</t>
  </si>
  <si>
    <t>Approx. CFU/mL</t>
  </si>
  <si>
    <t>Standard Curve CFU/mL and OD600</t>
  </si>
  <si>
    <t>CFU/mL</t>
  </si>
  <si>
    <t>Values are calculated</t>
  </si>
  <si>
    <t>Colonies</t>
  </si>
  <si>
    <t>Dilution Factor</t>
  </si>
  <si>
    <t>b (Slope)</t>
  </si>
  <si>
    <t>a (Y-intercept)</t>
  </si>
  <si>
    <t>Target OD600 inoculum</t>
  </si>
  <si>
    <t>Volume inoculum [mL]</t>
  </si>
  <si>
    <t>Target OD600 for induction</t>
  </si>
  <si>
    <t>Growth conditions</t>
  </si>
  <si>
    <t>Temperature:</t>
  </si>
  <si>
    <t>Shaking:</t>
  </si>
  <si>
    <t>Culture Media:</t>
  </si>
  <si>
    <t>Growth constant k [1/h]</t>
  </si>
  <si>
    <t>Generation time [h]</t>
  </si>
  <si>
    <t>e^b (Slope)</t>
  </si>
  <si>
    <t>Enter name of the your bacterial strain in field A4
Enter the growth conditions in fields B4, B5 and B6</t>
  </si>
  <si>
    <t>Approx. incubation time needed till inoculation [min]</t>
  </si>
  <si>
    <t>General Information</t>
  </si>
  <si>
    <t>Contains name of bacterial strain and growth conditions. Name will be displayed as title in following graphs and charts.</t>
  </si>
  <si>
    <t xml:space="preserve">Determination of volume for inoculation </t>
  </si>
  <si>
    <t>Enter OD600 value of overnight batch culture in field B3
Enter target OD600 value of inoculum to start your growth experiment in field B4
Enter volume of inoculum (e.g. 20 mL) in field B5
Enter target OD600 value for induction (e.g. with IPTG) in field B9</t>
  </si>
  <si>
    <t>Strain and Settings</t>
  </si>
  <si>
    <t>Generation time by OD600</t>
  </si>
  <si>
    <t>Generation time by CFU/mL</t>
  </si>
  <si>
    <t>Exponential Regression of OD600 Growth Curve</t>
  </si>
  <si>
    <t>Exponential Regression of CFU/mL Growth Curve</t>
  </si>
  <si>
    <t>Linear Regression of CFU/mL vs. OD600</t>
  </si>
  <si>
    <t xml:space="preserve">Determination of time of inoculation </t>
  </si>
  <si>
    <t>Factor k(CFU/mL)/k(OD600)</t>
  </si>
  <si>
    <t>Enter measured OD600 values for each time point in fields B3 - L3</t>
  </si>
  <si>
    <t xml:space="preserve">Enter measured OD600 values for each time point in fields B4 - B28
Enter counted colonies for each time point in fields C4 - C28
Enter dilution factor for each time point in fields D4 - D28
Adjust </t>
  </si>
  <si>
    <t xml:space="preserve">Instrument calibration is necessary if you like to compare OD600 values between different photometers as measurements of turbidity vary greatly depending on the optical setup of each device. Arrangement of optical parts of the photometer influence light scattering in many ways, resulting in different readings even for two instruments of the same type. OD600 values should not be considered as absorbance because microbial cells scatter light depending on size and shape and ususally do not absorb light. The resulting factor can be used to multiply OD600 values of one instrument and compare them with another. 
</t>
  </si>
  <si>
    <t xml:space="preserve">If you are using a photometer without an automated blanking function, measure the corresponding empty culture media at 600 nm and enter OD600 values (replicates 1 - 5) for buffer solution of instrument 1 and 2 in fields B4 - B8 and D4 - D8, respectively. Then, measure grown cell culture at 600 nm and enter measured OD600 values (replicates 1 - 5) for instrument 1 and 2 in fields C4 - C8 and E4 - E8, respectively.  
If you are using a photometer with an automated blanking function, blank the instruments with corresponding culture media first, then measure grown cell culture at 600 nm. Enter OD600 values for instrument 1 and 2 in fields  I4 - I8 and J4 - J8, respectively. 
Use calculated instrument factor to compare measured OD600 values for cell culture growth between instrument 1 and 2  of future experiments, respectively. </t>
  </si>
  <si>
    <t>This template has been established by company Implen and is used to generate microbial growth curves according to OD600 values and calculate various values of interest for microbiology experiments like cell forming unts(CFU)/mL or time of inoculation. 
Values, calculations and graphs may be adjusted to changing needs of the user. 
Visit www.implen.de for more information</t>
  </si>
  <si>
    <t>Instructions</t>
  </si>
  <si>
    <t xml:space="preserve">Perform measurements primarily with reference instrument 1.
Calculates the volume which has to be transferred from your overnight batch culture to inoculate media and start growth curve measurement followed by induction. 
Volume of overnight culture required for inoculation is calculated according to formula C1*V1=C2*V2.
Next step is the calculation of how long inoculated culture needs to be grown to reach target OD600 for induction.
Approx. incubation time needed till inoculation is calculated according to formula (LN(Target OD600 Induction/OD600 Inoculation)/LN(2))*Generation time
 </t>
  </si>
  <si>
    <t xml:space="preserve">Perform primarily with reference instrument 1.
Contains a growth curve diagram of OD600 values as well as CFU/mL over time after inoculation.
Approx. CFU/mL are calculated according to formula y=b*x+a and linear regression values from tab CFU Standard Curve (J4 and K4).
</t>
  </si>
  <si>
    <t>Perform measurements primarily with reference instrument 1.
Use frozen or glycerol stock, streak bacteria on selected media agar to obtain single colonies. Incubate under appropriate growth conditions overnight. Pick a single colony from the streak plate and inoculate 4 mL liquid media culture in a test tube. Incubate microbial culture solution under default laboratory conditions overnight. 
Take 100 µl of overnight culture to inoculate 100 mL of appropriate liquid media (1:1000 dilution) and incubate under optimal conditons for up to 24 hours or until the culture is not changing its OD600 value anymore, indicating it reached the stationary phase. Take a sample of 1 mL every hour (adjust sampling frequency for fast- or slow-growing bacteria) and perform a serial dilution of 1:10 in appropriate culture media (1 mL of diluted in 9 mL of culture media) until a cumulative dilution of 1:10^9 is reached and spread out 100 µl of each dilution tube onto appropriate culture plates. 
Incubate plates overnight and count colonies. Only plates with 30 - 300 colonies should be counted if done manually or according to the instructions of automatic cell counting devices. Colony count should be inline with cumulative dilution, indicating pipetting error if otherwise. 
Dilute samples whose OD600 value is above 1.0 by 1:10 to be in line with linear range of your instrument. 
Calculation of the cell forming units/mL (CFU/mL) is done by multiplying the number of counted cells by 10 and the dilution factor for each hour. 
Adjust graphs of Growth Curve (OD600 and CFU/mL) to be displayed as a straight line as it needs to be within exponential growth phase. At least three time points should be used.
CFU/mL will be plotted against OD600. Use only values of OD600 below 1.0 as relationship between OD600 and CFU/mL is not accurate above 1.0 anymore.
For future experiments the corresponding factor of CFU/OD600 can be used. 
Growth constants k are calculated according to formula LN(F4) and LN(H4)
Generation time is calculated according to formula LN(2)/Growth konstant [1/h]</t>
  </si>
  <si>
    <t>About</t>
  </si>
  <si>
    <t>Copyright</t>
  </si>
  <si>
    <t>Terms of Use</t>
  </si>
  <si>
    <t>Implen 2020</t>
  </si>
  <si>
    <t xml:space="preserve">The content of this spreadsheet may be used for non-commercial research and training purposes only. You may not commercially exploit the spreadsheet (or any part thereof), without limitation, for re-sale or distribution or for any diagnostic purposes. YOU ACKNOWLEDGE AND AGREE THAT IMPLEN MAKES NO WARRANTIES OR REPRESENTATIONS TO YOU AND DISCLAIMS ALL WARRANTIES RELATING TO THIS SPREADSHEET, WHETHER EXPRESSED OR IMPLIED, INCLUDING BUT NOT LIMITED TO ANY IMPLIED WARRANTIES OF MERCHANTABILITY, FITNESS FOR A PARTICULAR PURPOSE, TITLE, SECURITY, NONINFRINGEMENT OF THIRD PARTY RIGHTS, OR AVAILABLE UNDER ANY STATE STATUTE GOVERNING SOFTWARE OR INFORMATION SERVICES. LICENSOR DOES NOT REPRESENT OR WARRANT THAT THE SPREADSHEET IS ERROR FREE OR WILL ALWAYS OPERATE UNINTERRUPTED.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</si>
</sst>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font>
    <font>
      <b/>
      <sz val="11"/>
      <color indexed="8"/>
      <name val="Calibri"/>
      <family val="2"/>
    </font>
    <font>
      <u/>
      <sz val="11"/>
      <color theme="10"/>
      <name val="Calibri"/>
      <family val="2"/>
    </font>
    <font>
      <u/>
      <sz val="11"/>
      <color theme="11"/>
      <name val="Calibri"/>
      <family val="2"/>
    </font>
    <font>
      <sz val="11"/>
      <color indexed="8"/>
      <name val="Calibri"/>
      <family val="2"/>
    </font>
    <font>
      <b/>
      <sz val="11"/>
      <color theme="0"/>
      <name val="Calibri"/>
      <family val="2"/>
    </font>
    <font>
      <sz val="11"/>
      <color theme="0"/>
      <name val="Calibri"/>
      <family val="2"/>
    </font>
  </fonts>
  <fills count="10">
    <fill>
      <patternFill patternType="none"/>
    </fill>
    <fill>
      <patternFill patternType="gray125"/>
    </fill>
    <fill>
      <patternFill patternType="solid">
        <fgColor theme="3"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27">
    <border>
      <left/>
      <right/>
      <top/>
      <bottom/>
      <diagonal/>
    </border>
    <border>
      <left style="thin">
        <color auto="1"/>
      </left>
      <right style="thin">
        <color auto="1"/>
      </right>
      <top style="thin">
        <color auto="1"/>
      </top>
      <bottom style="thin">
        <color auto="1"/>
      </bottom>
      <diagonal/>
    </border>
    <border>
      <left/>
      <right style="thin">
        <color indexed="64"/>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indexed="64"/>
      </right>
      <top/>
      <bottom style="thin">
        <color indexed="64"/>
      </bottom>
      <diagonal/>
    </border>
    <border>
      <left/>
      <right style="thin">
        <color indexed="64"/>
      </right>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right style="thin">
        <color indexed="64"/>
      </right>
      <top style="thin">
        <color indexed="64"/>
      </top>
      <bottom/>
      <diagonal/>
    </border>
    <border>
      <left/>
      <right/>
      <top/>
      <bottom style="thin">
        <color indexed="64"/>
      </bottom>
      <diagonal/>
    </border>
    <border>
      <left style="thin">
        <color auto="1"/>
      </left>
      <right style="thin">
        <color auto="1"/>
      </right>
      <top/>
      <bottom/>
      <diagonal/>
    </border>
    <border>
      <left style="thin">
        <color indexed="64"/>
      </left>
      <right style="thin">
        <color indexed="64"/>
      </right>
      <top/>
      <bottom style="medium">
        <color indexed="64"/>
      </bottom>
      <diagonal/>
    </border>
    <border>
      <left style="thin">
        <color auto="1"/>
      </left>
      <right style="thin">
        <color auto="1"/>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auto="1"/>
      </bottom>
      <diagonal/>
    </border>
    <border>
      <left/>
      <right style="thin">
        <color theme="0"/>
      </right>
      <top/>
      <bottom/>
      <diagonal/>
    </border>
    <border>
      <left style="thin">
        <color theme="0"/>
      </left>
      <right/>
      <top/>
      <bottom style="thin">
        <color indexed="64"/>
      </bottom>
      <diagonal/>
    </border>
    <border>
      <left style="thin">
        <color theme="0"/>
      </left>
      <right/>
      <top/>
      <bottom/>
      <diagonal/>
    </border>
    <border>
      <left style="thin">
        <color indexed="64"/>
      </left>
      <right/>
      <top style="thin">
        <color indexed="64"/>
      </top>
      <bottom style="thin">
        <color theme="0"/>
      </bottom>
      <diagonal/>
    </border>
    <border>
      <left style="thin">
        <color indexed="64"/>
      </left>
      <right/>
      <top style="thin">
        <color theme="0"/>
      </top>
      <bottom style="thin">
        <color theme="0"/>
      </bottom>
      <diagonal/>
    </border>
    <border>
      <left style="thin">
        <color indexed="64"/>
      </left>
      <right/>
      <top style="thin">
        <color theme="0"/>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right style="thin">
        <color theme="0"/>
      </right>
      <top/>
      <bottom style="thin">
        <color indexed="64"/>
      </bottom>
      <diagonal/>
    </border>
  </borders>
  <cellStyleXfs count="242">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9" fontId="4" fillId="0" borderId="0" applyFont="0" applyFill="0" applyBorder="0" applyAlignment="0" applyProtection="0"/>
  </cellStyleXfs>
  <cellXfs count="81">
    <xf numFmtId="0" fontId="0" fillId="0" borderId="0" xfId="0"/>
    <xf numFmtId="0" fontId="1" fillId="0" borderId="2" xfId="0" applyFont="1" applyBorder="1"/>
    <xf numFmtId="0" fontId="1" fillId="0" borderId="0" xfId="0" applyFont="1"/>
    <xf numFmtId="0" fontId="0" fillId="5" borderId="1" xfId="0" applyFill="1" applyBorder="1"/>
    <xf numFmtId="9" fontId="0" fillId="5" borderId="1" xfId="241" applyFont="1" applyFill="1" applyBorder="1"/>
    <xf numFmtId="0" fontId="0" fillId="5" borderId="3" xfId="0" applyFill="1" applyBorder="1"/>
    <xf numFmtId="9" fontId="0" fillId="5" borderId="3" xfId="241" applyFont="1" applyFill="1" applyBorder="1"/>
    <xf numFmtId="0" fontId="0" fillId="0" borderId="0" xfId="0" applyAlignment="1"/>
    <xf numFmtId="0" fontId="6" fillId="6" borderId="0" xfId="0" applyFont="1" applyFill="1"/>
    <xf numFmtId="0" fontId="0" fillId="0" borderId="1" xfId="0" applyBorder="1"/>
    <xf numFmtId="0" fontId="1" fillId="0" borderId="1" xfId="0" applyFont="1" applyBorder="1"/>
    <xf numFmtId="0" fontId="0" fillId="0" borderId="0" xfId="0" applyBorder="1"/>
    <xf numFmtId="0" fontId="1" fillId="0" borderId="5" xfId="0" applyFont="1" applyBorder="1"/>
    <xf numFmtId="0" fontId="1" fillId="0" borderId="7" xfId="0" applyFont="1" applyBorder="1"/>
    <xf numFmtId="0" fontId="1" fillId="5" borderId="4" xfId="0" applyFont="1" applyFill="1" applyBorder="1"/>
    <xf numFmtId="0" fontId="0" fillId="5" borderId="8" xfId="0" applyFill="1" applyBorder="1"/>
    <xf numFmtId="9" fontId="0" fillId="5" borderId="8" xfId="241" applyFont="1" applyFill="1" applyBorder="1"/>
    <xf numFmtId="0" fontId="0" fillId="5" borderId="4" xfId="0" applyFill="1" applyBorder="1"/>
    <xf numFmtId="0" fontId="1" fillId="0" borderId="9" xfId="0" applyFont="1" applyBorder="1"/>
    <xf numFmtId="0" fontId="5" fillId="6" borderId="0" xfId="0" applyFont="1" applyFill="1"/>
    <xf numFmtId="0" fontId="0" fillId="4" borderId="2" xfId="0" applyFill="1" applyBorder="1"/>
    <xf numFmtId="0" fontId="0" fillId="0" borderId="4" xfId="0" applyBorder="1"/>
    <xf numFmtId="0" fontId="0" fillId="3" borderId="6" xfId="0" applyFill="1" applyBorder="1"/>
    <xf numFmtId="0" fontId="1" fillId="0" borderId="1" xfId="0" applyFont="1" applyFill="1" applyBorder="1"/>
    <xf numFmtId="0" fontId="1" fillId="0" borderId="12" xfId="0" applyFont="1" applyFill="1" applyBorder="1"/>
    <xf numFmtId="0" fontId="1" fillId="0" borderId="12" xfId="0" applyFont="1" applyBorder="1"/>
    <xf numFmtId="0" fontId="1" fillId="0" borderId="13" xfId="0" applyFont="1" applyBorder="1"/>
    <xf numFmtId="0" fontId="1" fillId="0" borderId="14" xfId="0" applyFont="1" applyBorder="1"/>
    <xf numFmtId="0" fontId="1" fillId="0" borderId="15" xfId="0" applyFont="1" applyBorder="1"/>
    <xf numFmtId="0" fontId="1" fillId="7" borderId="0" xfId="0" applyFont="1" applyFill="1"/>
    <xf numFmtId="0" fontId="0" fillId="7" borderId="0" xfId="0" applyFill="1" applyBorder="1"/>
    <xf numFmtId="0" fontId="0" fillId="7" borderId="0" xfId="0" applyFill="1"/>
    <xf numFmtId="0" fontId="1" fillId="7" borderId="0" xfId="0" applyFont="1" applyFill="1" applyBorder="1"/>
    <xf numFmtId="0" fontId="1" fillId="8" borderId="0" xfId="0" applyFont="1" applyFill="1" applyBorder="1"/>
    <xf numFmtId="0" fontId="0" fillId="8" borderId="0" xfId="0" applyFill="1" applyBorder="1"/>
    <xf numFmtId="0" fontId="1" fillId="0" borderId="1" xfId="0" applyFont="1" applyFill="1" applyBorder="1" applyAlignment="1">
      <alignment horizontal="center" vertical="center"/>
    </xf>
    <xf numFmtId="0" fontId="1" fillId="9" borderId="0" xfId="0" applyFont="1" applyFill="1"/>
    <xf numFmtId="0" fontId="0" fillId="9" borderId="0" xfId="0" applyFill="1"/>
    <xf numFmtId="11" fontId="0" fillId="5" borderId="1" xfId="0" applyNumberFormat="1" applyFill="1" applyBorder="1"/>
    <xf numFmtId="0" fontId="0" fillId="5" borderId="5" xfId="0" applyFill="1" applyBorder="1"/>
    <xf numFmtId="0" fontId="0" fillId="2" borderId="24" xfId="0" applyFill="1" applyBorder="1"/>
    <xf numFmtId="0" fontId="0" fillId="5" borderId="16" xfId="0" applyFill="1" applyBorder="1"/>
    <xf numFmtId="0" fontId="0" fillId="5" borderId="1" xfId="0" applyNumberFormat="1" applyFill="1" applyBorder="1"/>
    <xf numFmtId="0" fontId="1" fillId="0" borderId="1" xfId="0" applyFont="1" applyBorder="1" applyAlignment="1">
      <alignment horizontal="center" vertical="center"/>
    </xf>
    <xf numFmtId="0" fontId="0" fillId="8" borderId="0" xfId="0" applyFill="1" applyBorder="1" applyAlignment="1">
      <alignment horizontal="center" vertical="center"/>
    </xf>
    <xf numFmtId="0" fontId="0" fillId="0" borderId="0" xfId="0" applyBorder="1" applyAlignment="1">
      <alignment horizontal="center" vertical="center"/>
    </xf>
    <xf numFmtId="0" fontId="1" fillId="0" borderId="0" xfId="0" applyFont="1" applyFill="1" applyBorder="1" applyAlignment="1">
      <alignment horizontal="center" vertical="center"/>
    </xf>
    <xf numFmtId="0" fontId="0" fillId="0" borderId="0" xfId="0" applyFont="1" applyFill="1" applyBorder="1" applyAlignment="1">
      <alignment horizontal="center"/>
    </xf>
    <xf numFmtId="0" fontId="0" fillId="5" borderId="25" xfId="0" applyFill="1" applyBorder="1"/>
    <xf numFmtId="11" fontId="0" fillId="0" borderId="0" xfId="0" applyNumberFormat="1"/>
    <xf numFmtId="0" fontId="0" fillId="0" borderId="0" xfId="0" applyAlignment="1">
      <alignment horizontal="center"/>
    </xf>
    <xf numFmtId="0" fontId="0" fillId="2" borderId="4" xfId="0" applyFill="1" applyBorder="1" applyProtection="1">
      <protection locked="0"/>
    </xf>
    <xf numFmtId="0" fontId="0" fillId="2" borderId="1" xfId="0" applyFill="1" applyBorder="1" applyProtection="1">
      <protection locked="0"/>
    </xf>
    <xf numFmtId="11" fontId="0" fillId="2" borderId="1" xfId="0" applyNumberFormat="1" applyFill="1" applyBorder="1" applyProtection="1">
      <protection locked="0"/>
    </xf>
    <xf numFmtId="0" fontId="0" fillId="2" borderId="8" xfId="0" applyFill="1" applyBorder="1" applyProtection="1">
      <protection locked="0"/>
    </xf>
    <xf numFmtId="0" fontId="0" fillId="2" borderId="3" xfId="0" applyFont="1" applyFill="1" applyBorder="1" applyProtection="1">
      <protection locked="0"/>
    </xf>
    <xf numFmtId="0" fontId="0" fillId="2" borderId="1" xfId="0" applyFont="1" applyFill="1" applyBorder="1" applyProtection="1">
      <protection locked="0"/>
    </xf>
    <xf numFmtId="0" fontId="0" fillId="0" borderId="3" xfId="0" applyFont="1" applyBorder="1" applyAlignment="1">
      <alignment horizontal="left" vertical="top" wrapText="1"/>
    </xf>
    <xf numFmtId="0" fontId="0" fillId="0" borderId="5" xfId="0" applyFont="1" applyBorder="1" applyAlignment="1">
      <alignment horizontal="left" vertical="top"/>
    </xf>
    <xf numFmtId="0" fontId="0" fillId="0" borderId="3" xfId="0" applyFont="1" applyFill="1" applyBorder="1" applyAlignment="1">
      <alignment horizontal="left" vertical="top" wrapText="1"/>
    </xf>
    <xf numFmtId="0" fontId="0" fillId="0" borderId="5" xfId="0" applyFont="1" applyFill="1" applyBorder="1" applyAlignment="1">
      <alignment horizontal="left" vertical="top" wrapText="1"/>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0" fillId="0" borderId="23" xfId="0" applyFont="1" applyBorder="1" applyAlignment="1">
      <alignment horizontal="left" vertical="top" wrapText="1"/>
    </xf>
    <xf numFmtId="0" fontId="1" fillId="0" borderId="10" xfId="0" applyFont="1" applyBorder="1" applyAlignment="1">
      <alignment horizontal="left" vertical="top" wrapText="1"/>
    </xf>
    <xf numFmtId="0" fontId="0" fillId="0" borderId="3" xfId="0" applyFont="1" applyBorder="1" applyAlignment="1">
      <alignment horizontal="left"/>
    </xf>
    <xf numFmtId="0" fontId="0" fillId="0" borderId="5" xfId="0" applyFont="1" applyBorder="1" applyAlignment="1">
      <alignment horizontal="left"/>
    </xf>
    <xf numFmtId="0" fontId="0" fillId="0" borderId="3" xfId="0" applyBorder="1" applyAlignment="1">
      <alignment horizontal="left" vertical="top" wrapText="1"/>
    </xf>
    <xf numFmtId="0" fontId="0" fillId="0" borderId="5" xfId="0" applyBorder="1" applyAlignment="1">
      <alignment horizontal="left" vertical="top" wrapText="1"/>
    </xf>
    <xf numFmtId="0" fontId="0" fillId="0" borderId="5" xfId="0" applyFont="1" applyFill="1" applyBorder="1" applyAlignment="1">
      <alignment horizontal="left" vertical="top"/>
    </xf>
    <xf numFmtId="0" fontId="0" fillId="0" borderId="5" xfId="0" applyFont="1" applyBorder="1" applyAlignment="1">
      <alignment horizontal="left" vertical="top" wrapText="1"/>
    </xf>
    <xf numFmtId="0" fontId="5" fillId="6" borderId="19" xfId="0" applyFont="1" applyFill="1" applyBorder="1" applyAlignment="1">
      <alignment horizontal="left"/>
    </xf>
    <xf numFmtId="0" fontId="5" fillId="6" borderId="0" xfId="0" applyFont="1" applyFill="1" applyBorder="1" applyAlignment="1">
      <alignment horizontal="left"/>
    </xf>
    <xf numFmtId="0" fontId="5" fillId="6" borderId="0" xfId="0" applyFont="1" applyFill="1" applyAlignment="1">
      <alignment horizontal="left"/>
    </xf>
    <xf numFmtId="0" fontId="0" fillId="0" borderId="0" xfId="0" applyAlignment="1">
      <alignment horizontal="center"/>
    </xf>
    <xf numFmtId="0" fontId="5" fillId="6" borderId="18" xfId="0" applyFont="1" applyFill="1" applyBorder="1" applyAlignment="1">
      <alignment horizontal="left"/>
    </xf>
    <xf numFmtId="0" fontId="5" fillId="6" borderId="26" xfId="0" applyFont="1" applyFill="1" applyBorder="1" applyAlignment="1">
      <alignment horizontal="left"/>
    </xf>
    <xf numFmtId="0" fontId="5" fillId="6" borderId="17" xfId="0" applyFont="1" applyFill="1" applyBorder="1" applyAlignment="1">
      <alignment horizontal="left"/>
    </xf>
    <xf numFmtId="0" fontId="5" fillId="6" borderId="0" xfId="0" applyFont="1" applyFill="1" applyAlignment="1">
      <alignment horizontal="left" vertical="top"/>
    </xf>
    <xf numFmtId="0" fontId="5" fillId="6" borderId="11" xfId="0" applyFont="1" applyFill="1" applyBorder="1" applyAlignment="1">
      <alignment horizontal="left"/>
    </xf>
  </cellXfs>
  <cellStyles count="242">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Normal" xfId="0" builtinId="0"/>
    <cellStyle name="Percent" xfId="241" builtinId="5"/>
  </cellStyles>
  <dxfs count="0"/>
  <tableStyles count="0" defaultTableStyle="TableStyleMedium9" defaultPivotStyle="PivotStyleMedium4"/>
  <colors>
    <mruColors>
      <color rgb="FFFFCC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'OD600 Growth Curve'!$A$4</c:f>
          <c:strCache>
            <c:ptCount val="1"/>
            <c:pt idx="0">
              <c:v> Growth Curve</c:v>
            </c:pt>
          </c:strCache>
        </c:strRef>
      </c:tx>
      <c:overlay val="0"/>
    </c:title>
    <c:autoTitleDeleted val="0"/>
    <c:plotArea>
      <c:layout/>
      <c:scatterChart>
        <c:scatterStyle val="lineMarker"/>
        <c:varyColors val="0"/>
        <c:ser>
          <c:idx val="0"/>
          <c:order val="0"/>
          <c:tx>
            <c:strRef>
              <c:f>'CFU Standard Curve'!$B$5</c:f>
              <c:strCache>
                <c:ptCount val="1"/>
                <c:pt idx="0">
                  <c:v>OD600</c:v>
                </c:pt>
              </c:strCache>
            </c:strRef>
          </c:tx>
          <c:spPr>
            <a:ln w="28575">
              <a:noFill/>
            </a:ln>
          </c:spPr>
          <c:trendline>
            <c:trendlineType val="exp"/>
            <c:dispRSqr val="1"/>
            <c:dispEq val="1"/>
            <c:trendlineLbl>
              <c:layout>
                <c:manualLayout>
                  <c:x val="0.18425432021112068"/>
                  <c:y val="-0.10399880470056115"/>
                </c:manualLayout>
              </c:layout>
              <c:numFmt formatCode="General" sourceLinked="0"/>
              <c:txPr>
                <a:bodyPr/>
                <a:lstStyle/>
                <a:p>
                  <a:pPr>
                    <a:defRPr sz="1200"/>
                  </a:pPr>
                  <a:endParaRPr lang="en-US"/>
                </a:p>
              </c:txPr>
            </c:trendlineLbl>
          </c:trendline>
          <c:xVal>
            <c:numRef>
              <c:f>'CFU Standard Curve'!$A$6:$A$30</c:f>
              <c:numCache>
                <c:formatCode>General</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xVal>
          <c:yVal>
            <c:numRef>
              <c:f>'CFU Standard Curve'!$B$6:$B$30</c:f>
              <c:numCache>
                <c:formatCode>General</c:formatCode>
                <c:ptCount val="25"/>
              </c:numCache>
            </c:numRef>
          </c:yVal>
          <c:smooth val="0"/>
        </c:ser>
        <c:dLbls>
          <c:showLegendKey val="0"/>
          <c:showVal val="0"/>
          <c:showCatName val="0"/>
          <c:showSerName val="0"/>
          <c:showPercent val="0"/>
          <c:showBubbleSize val="0"/>
        </c:dLbls>
        <c:axId val="152595840"/>
        <c:axId val="152602112"/>
      </c:scatterChart>
      <c:valAx>
        <c:axId val="152595840"/>
        <c:scaling>
          <c:orientation val="minMax"/>
        </c:scaling>
        <c:delete val="0"/>
        <c:axPos val="b"/>
        <c:title>
          <c:tx>
            <c:strRef>
              <c:f>'CFU Standard Curve'!$A$5</c:f>
              <c:strCache>
                <c:ptCount val="1"/>
                <c:pt idx="0">
                  <c:v>Time [h]</c:v>
                </c:pt>
              </c:strCache>
            </c:strRef>
          </c:tx>
          <c:overlay val="0"/>
          <c:txPr>
            <a:bodyPr/>
            <a:lstStyle/>
            <a:p>
              <a:pPr>
                <a:defRPr sz="1200"/>
              </a:pPr>
              <a:endParaRPr lang="en-US"/>
            </a:p>
          </c:txPr>
        </c:title>
        <c:numFmt formatCode="General" sourceLinked="1"/>
        <c:majorTickMark val="out"/>
        <c:minorTickMark val="none"/>
        <c:tickLblPos val="nextTo"/>
        <c:crossAx val="152602112"/>
        <c:crossesAt val="1.0000000000000002E-3"/>
        <c:crossBetween val="midCat"/>
      </c:valAx>
      <c:valAx>
        <c:axId val="152602112"/>
        <c:scaling>
          <c:logBase val="10"/>
          <c:orientation val="minMax"/>
        </c:scaling>
        <c:delete val="0"/>
        <c:axPos val="l"/>
        <c:majorGridlines/>
        <c:minorGridlines/>
        <c:title>
          <c:tx>
            <c:rich>
              <a:bodyPr rot="-5400000" vert="horz"/>
              <a:lstStyle/>
              <a:p>
                <a:pPr>
                  <a:defRPr sz="1200"/>
                </a:pPr>
                <a:r>
                  <a:rPr lang="en-US" sz="1200"/>
                  <a:t>Optical Density [OD600]</a:t>
                </a:r>
              </a:p>
            </c:rich>
          </c:tx>
          <c:overlay val="0"/>
        </c:title>
        <c:numFmt formatCode="General" sourceLinked="1"/>
        <c:majorTickMark val="out"/>
        <c:minorTickMark val="none"/>
        <c:tickLblPos val="nextTo"/>
        <c:crossAx val="152595840"/>
        <c:crosses val="autoZero"/>
        <c:crossBetween val="midCat"/>
      </c:valAx>
    </c:plotArea>
    <c:plotVisOnly val="1"/>
    <c:dispBlanksAs val="gap"/>
    <c:showDLblsOverMax val="0"/>
  </c:chart>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'OD600 Growth Curve'!$A$4</c:f>
          <c:strCache>
            <c:ptCount val="1"/>
            <c:pt idx="0">
              <c:v> Growth Curve</c:v>
            </c:pt>
          </c:strCache>
        </c:strRef>
      </c:tx>
      <c:overlay val="0"/>
    </c:title>
    <c:autoTitleDeleted val="0"/>
    <c:plotArea>
      <c:layout>
        <c:manualLayout>
          <c:layoutTarget val="inner"/>
          <c:xMode val="edge"/>
          <c:yMode val="edge"/>
          <c:x val="0.12958015873015874"/>
          <c:y val="0.10602876984126984"/>
          <c:w val="0.84342394179894176"/>
          <c:h val="0.7725021825396825"/>
        </c:manualLayout>
      </c:layout>
      <c:scatterChart>
        <c:scatterStyle val="lineMarker"/>
        <c:varyColors val="0"/>
        <c:ser>
          <c:idx val="0"/>
          <c:order val="0"/>
          <c:tx>
            <c:strRef>
              <c:f>'CFU Standard Curve'!$C$5</c:f>
              <c:strCache>
                <c:ptCount val="1"/>
                <c:pt idx="0">
                  <c:v>Colonies</c:v>
                </c:pt>
              </c:strCache>
            </c:strRef>
          </c:tx>
          <c:spPr>
            <a:ln w="28575">
              <a:noFill/>
            </a:ln>
          </c:spPr>
          <c:trendline>
            <c:trendlineType val="exp"/>
            <c:dispRSqr val="1"/>
            <c:dispEq val="1"/>
            <c:trendlineLbl>
              <c:layout>
                <c:manualLayout>
                  <c:x val="0.17625594078297244"/>
                  <c:y val="-0.16441527027527261"/>
                </c:manualLayout>
              </c:layout>
              <c:numFmt formatCode="General" sourceLinked="0"/>
              <c:txPr>
                <a:bodyPr/>
                <a:lstStyle/>
                <a:p>
                  <a:pPr>
                    <a:defRPr sz="1100"/>
                  </a:pPr>
                  <a:endParaRPr lang="en-US"/>
                </a:p>
              </c:txPr>
            </c:trendlineLbl>
          </c:trendline>
          <c:xVal>
            <c:numRef>
              <c:f>'CFU Standard Curve'!$A$6:$A$30</c:f>
              <c:numCache>
                <c:formatCode>General</c:formatCode>
                <c:ptCount val="25"/>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numCache>
            </c:numRef>
          </c:xVal>
          <c:yVal>
            <c:numRef>
              <c:f>'CFU Standard Curve'!$E$6:$E$30</c:f>
              <c:numCache>
                <c:formatCode>0.00E+00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yVal>
          <c:smooth val="0"/>
        </c:ser>
        <c:dLbls>
          <c:showLegendKey val="0"/>
          <c:showVal val="0"/>
          <c:showCatName val="0"/>
          <c:showSerName val="0"/>
          <c:showPercent val="0"/>
          <c:showBubbleSize val="0"/>
        </c:dLbls>
        <c:axId val="153561344"/>
        <c:axId val="153563520"/>
      </c:scatterChart>
      <c:valAx>
        <c:axId val="153561344"/>
        <c:scaling>
          <c:orientation val="minMax"/>
        </c:scaling>
        <c:delete val="0"/>
        <c:axPos val="b"/>
        <c:title>
          <c:tx>
            <c:strRef>
              <c:f>'CFU Standard Curve'!$A$5</c:f>
              <c:strCache>
                <c:ptCount val="1"/>
                <c:pt idx="0">
                  <c:v>Time [h]</c:v>
                </c:pt>
              </c:strCache>
            </c:strRef>
          </c:tx>
          <c:layout>
            <c:manualLayout>
              <c:xMode val="edge"/>
              <c:yMode val="edge"/>
              <c:x val="0.52719404761904765"/>
              <c:y val="0.93144761904761908"/>
            </c:manualLayout>
          </c:layout>
          <c:overlay val="0"/>
          <c:txPr>
            <a:bodyPr/>
            <a:lstStyle/>
            <a:p>
              <a:pPr>
                <a:defRPr sz="1200"/>
              </a:pPr>
              <a:endParaRPr lang="en-US"/>
            </a:p>
          </c:txPr>
        </c:title>
        <c:numFmt formatCode="General" sourceLinked="1"/>
        <c:majorTickMark val="out"/>
        <c:minorTickMark val="none"/>
        <c:tickLblPos val="nextTo"/>
        <c:crossAx val="153563520"/>
        <c:crosses val="autoZero"/>
        <c:crossBetween val="midCat"/>
      </c:valAx>
      <c:valAx>
        <c:axId val="153563520"/>
        <c:scaling>
          <c:logBase val="10"/>
          <c:orientation val="minMax"/>
        </c:scaling>
        <c:delete val="0"/>
        <c:axPos val="l"/>
        <c:majorGridlines/>
        <c:minorGridlines/>
        <c:title>
          <c:tx>
            <c:rich>
              <a:bodyPr rot="-5400000" vert="horz"/>
              <a:lstStyle/>
              <a:p>
                <a:pPr>
                  <a:defRPr sz="1000"/>
                </a:pPr>
                <a:r>
                  <a:rPr lang="de-DE" sz="1200" b="1" i="0" baseline="0">
                    <a:effectLst/>
                  </a:rPr>
                  <a:t>Cell Forming Units [CFU/mL]</a:t>
                </a:r>
                <a:endParaRPr lang="de-DE" sz="1000">
                  <a:effectLst/>
                </a:endParaRPr>
              </a:p>
            </c:rich>
          </c:tx>
          <c:overlay val="0"/>
        </c:title>
        <c:numFmt formatCode="0.00E+00" sourceLinked="1"/>
        <c:majorTickMark val="out"/>
        <c:minorTickMark val="none"/>
        <c:tickLblPos val="nextTo"/>
        <c:crossAx val="153561344"/>
        <c:crosses val="autoZero"/>
        <c:crossBetween val="midCat"/>
      </c:valAx>
    </c:plotArea>
    <c:plotVisOnly val="1"/>
    <c:dispBlanksAs val="gap"/>
    <c:showDLblsOverMax val="0"/>
  </c:chart>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Standard Curve CFU/mL - OD600</a:t>
            </a:r>
          </a:p>
        </c:rich>
      </c:tx>
      <c:overlay val="0"/>
    </c:title>
    <c:autoTitleDeleted val="0"/>
    <c:plotArea>
      <c:layout/>
      <c:scatterChart>
        <c:scatterStyle val="lineMarker"/>
        <c:varyColors val="0"/>
        <c:ser>
          <c:idx val="0"/>
          <c:order val="0"/>
          <c:spPr>
            <a:ln w="28575">
              <a:noFill/>
            </a:ln>
          </c:spPr>
          <c:trendline>
            <c:trendlineType val="linear"/>
            <c:dispRSqr val="0"/>
            <c:dispEq val="0"/>
          </c:trendline>
          <c:trendline>
            <c:trendlineType val="linear"/>
            <c:dispRSqr val="1"/>
            <c:dispEq val="1"/>
            <c:trendlineLbl>
              <c:layout>
                <c:manualLayout>
                  <c:x val="0.15655859918918585"/>
                  <c:y val="-0.13868178477690288"/>
                </c:manualLayout>
              </c:layout>
              <c:numFmt formatCode="General" sourceLinked="0"/>
              <c:txPr>
                <a:bodyPr/>
                <a:lstStyle/>
                <a:p>
                  <a:pPr>
                    <a:defRPr sz="1050"/>
                  </a:pPr>
                  <a:endParaRPr lang="en-US"/>
                </a:p>
              </c:txPr>
            </c:trendlineLbl>
          </c:trendline>
          <c:xVal>
            <c:numRef>
              <c:f>'CFU Standard Curve'!$B$6:$B$30</c:f>
              <c:numCache>
                <c:formatCode>General</c:formatCode>
                <c:ptCount val="25"/>
              </c:numCache>
            </c:numRef>
          </c:xVal>
          <c:yVal>
            <c:numRef>
              <c:f>'CFU Standard Curve'!$E$6:$E$30</c:f>
              <c:numCache>
                <c:formatCode>0.00E+00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yVal>
          <c:smooth val="0"/>
        </c:ser>
        <c:dLbls>
          <c:showLegendKey val="0"/>
          <c:showVal val="0"/>
          <c:showCatName val="0"/>
          <c:showSerName val="0"/>
          <c:showPercent val="0"/>
          <c:showBubbleSize val="0"/>
        </c:dLbls>
        <c:axId val="153589632"/>
        <c:axId val="153600000"/>
      </c:scatterChart>
      <c:valAx>
        <c:axId val="153589632"/>
        <c:scaling>
          <c:orientation val="minMax"/>
        </c:scaling>
        <c:delete val="0"/>
        <c:axPos val="b"/>
        <c:title>
          <c:tx>
            <c:rich>
              <a:bodyPr/>
              <a:lstStyle/>
              <a:p>
                <a:pPr>
                  <a:defRPr sz="1200"/>
                </a:pPr>
                <a:r>
                  <a:rPr lang="en-US" sz="1200"/>
                  <a:t>Optical Density (OD600)</a:t>
                </a:r>
              </a:p>
            </c:rich>
          </c:tx>
          <c:overlay val="0"/>
        </c:title>
        <c:numFmt formatCode="General" sourceLinked="1"/>
        <c:majorTickMark val="out"/>
        <c:minorTickMark val="none"/>
        <c:tickLblPos val="nextTo"/>
        <c:crossAx val="153600000"/>
        <c:crosses val="autoZero"/>
        <c:crossBetween val="midCat"/>
      </c:valAx>
      <c:valAx>
        <c:axId val="153600000"/>
        <c:scaling>
          <c:orientation val="minMax"/>
          <c:min val="10000"/>
        </c:scaling>
        <c:delete val="0"/>
        <c:axPos val="l"/>
        <c:majorGridlines/>
        <c:title>
          <c:tx>
            <c:rich>
              <a:bodyPr rot="-5400000" vert="horz"/>
              <a:lstStyle/>
              <a:p>
                <a:pPr>
                  <a:defRPr sz="1200"/>
                </a:pPr>
                <a:r>
                  <a:rPr lang="en-US" sz="1200"/>
                  <a:t>Cell Forming Units [CFU/mL]</a:t>
                </a:r>
              </a:p>
            </c:rich>
          </c:tx>
          <c:overlay val="0"/>
        </c:title>
        <c:numFmt formatCode="0.00E+00" sourceLinked="1"/>
        <c:majorTickMark val="out"/>
        <c:minorTickMark val="none"/>
        <c:tickLblPos val="nextTo"/>
        <c:crossAx val="153589632"/>
        <c:crosses val="autoZero"/>
        <c:crossBetween val="midCat"/>
      </c:valAx>
    </c:plotArea>
    <c:plotVisOnly val="1"/>
    <c:dispBlanksAs val="gap"/>
    <c:showDLblsOverMax val="0"/>
  </c:chart>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'OD600 Growth Curve'!$A$4</c:f>
          <c:strCache>
            <c:ptCount val="1"/>
            <c:pt idx="0">
              <c:v> Growth Curve</c:v>
            </c:pt>
          </c:strCache>
        </c:strRef>
      </c:tx>
      <c:overlay val="1"/>
      <c:txPr>
        <a:bodyPr/>
        <a:lstStyle/>
        <a:p>
          <a:pPr>
            <a:defRPr sz="2400"/>
          </a:pPr>
          <a:endParaRPr lang="en-US"/>
        </a:p>
      </c:txPr>
    </c:title>
    <c:autoTitleDeleted val="0"/>
    <c:plotArea>
      <c:layout>
        <c:manualLayout>
          <c:layoutTarget val="inner"/>
          <c:xMode val="edge"/>
          <c:yMode val="edge"/>
          <c:x val="5.5395735700168397E-2"/>
          <c:y val="0.11690580790532744"/>
          <c:w val="0.73570578197442194"/>
          <c:h val="0.76640424691121356"/>
        </c:manualLayout>
      </c:layout>
      <c:scatterChart>
        <c:scatterStyle val="smoothMarker"/>
        <c:varyColors val="0"/>
        <c:ser>
          <c:idx val="1"/>
          <c:order val="0"/>
          <c:tx>
            <c:strRef>
              <c:f>'OD600 Growth Curve'!$A$5</c:f>
              <c:strCache>
                <c:ptCount val="1"/>
                <c:pt idx="0">
                  <c:v>OD600</c:v>
                </c:pt>
              </c:strCache>
            </c:strRef>
          </c:tx>
          <c:spPr>
            <a:ln>
              <a:solidFill>
                <a:schemeClr val="tx2"/>
              </a:solidFill>
            </a:ln>
          </c:spPr>
          <c:marker>
            <c:spPr>
              <a:solidFill>
                <a:schemeClr val="tx2"/>
              </a:solidFill>
              <a:ln>
                <a:solidFill>
                  <a:schemeClr val="tx2"/>
                </a:solidFill>
              </a:ln>
            </c:spPr>
          </c:marker>
          <c:xVal>
            <c:numRef>
              <c:f>'OD600 Growth Curve'!$B$7:$L$7</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'OD600 Growth Curve'!$B$5:$L$5</c:f>
              <c:numCache>
                <c:formatCode>General</c:formatCode>
                <c:ptCount val="11"/>
              </c:numCache>
            </c:numRef>
          </c:yVal>
          <c:smooth val="1"/>
        </c:ser>
        <c:dLbls>
          <c:showLegendKey val="0"/>
          <c:showVal val="0"/>
          <c:showCatName val="0"/>
          <c:showSerName val="0"/>
          <c:showPercent val="0"/>
          <c:showBubbleSize val="0"/>
        </c:dLbls>
        <c:axId val="152910080"/>
        <c:axId val="152912640"/>
      </c:scatterChart>
      <c:scatterChart>
        <c:scatterStyle val="smoothMarker"/>
        <c:varyColors val="0"/>
        <c:ser>
          <c:idx val="0"/>
          <c:order val="1"/>
          <c:tx>
            <c:strRef>
              <c:f>'OD600 Growth Curve'!$A$6</c:f>
              <c:strCache>
                <c:ptCount val="1"/>
                <c:pt idx="0">
                  <c:v>Approx. CFU/mL</c:v>
                </c:pt>
              </c:strCache>
            </c:strRef>
          </c:tx>
          <c:spPr>
            <a:ln>
              <a:solidFill>
                <a:schemeClr val="accent2"/>
              </a:solidFill>
            </a:ln>
          </c:spPr>
          <c:marker>
            <c:spPr>
              <a:solidFill>
                <a:schemeClr val="accent2"/>
              </a:solidFill>
              <a:ln>
                <a:solidFill>
                  <a:schemeClr val="accent2"/>
                </a:solidFill>
              </a:ln>
            </c:spPr>
          </c:marker>
          <c:xVal>
            <c:numRef>
              <c:f>'OD600 Growth Curve'!$B$7:$L$7</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xVal>
          <c:yVal>
            <c:numRef>
              <c:f>'OD600 Growth Curve'!$B$6:$L$6</c:f>
              <c:numCache>
                <c:formatCode>0.00E+00</c:formatCode>
                <c:ptCount val="11"/>
                <c:pt idx="0">
                  <c:v>0</c:v>
                </c:pt>
                <c:pt idx="1">
                  <c:v>0</c:v>
                </c:pt>
                <c:pt idx="2">
                  <c:v>0</c:v>
                </c:pt>
                <c:pt idx="3">
                  <c:v>0</c:v>
                </c:pt>
                <c:pt idx="4">
                  <c:v>0</c:v>
                </c:pt>
                <c:pt idx="5">
                  <c:v>0</c:v>
                </c:pt>
                <c:pt idx="6">
                  <c:v>0</c:v>
                </c:pt>
                <c:pt idx="7">
                  <c:v>0</c:v>
                </c:pt>
                <c:pt idx="8">
                  <c:v>0</c:v>
                </c:pt>
                <c:pt idx="9">
                  <c:v>0</c:v>
                </c:pt>
                <c:pt idx="10">
                  <c:v>0</c:v>
                </c:pt>
              </c:numCache>
            </c:numRef>
          </c:yVal>
          <c:smooth val="1"/>
        </c:ser>
        <c:dLbls>
          <c:showLegendKey val="0"/>
          <c:showVal val="0"/>
          <c:showCatName val="0"/>
          <c:showSerName val="0"/>
          <c:showPercent val="0"/>
          <c:showBubbleSize val="0"/>
        </c:dLbls>
        <c:axId val="152924928"/>
        <c:axId val="152914560"/>
      </c:scatterChart>
      <c:valAx>
        <c:axId val="152910080"/>
        <c:scaling>
          <c:orientation val="minMax"/>
          <c:max val="10"/>
        </c:scaling>
        <c:delete val="0"/>
        <c:axPos val="b"/>
        <c:title>
          <c:tx>
            <c:rich>
              <a:bodyPr/>
              <a:lstStyle/>
              <a:p>
                <a:pPr>
                  <a:defRPr sz="1200"/>
                </a:pPr>
                <a:r>
                  <a:rPr lang="de-DE" sz="1200"/>
                  <a:t>Time [h]</a:t>
                </a:r>
              </a:p>
            </c:rich>
          </c:tx>
          <c:overlay val="0"/>
        </c:title>
        <c:numFmt formatCode="General" sourceLinked="1"/>
        <c:majorTickMark val="out"/>
        <c:minorTickMark val="none"/>
        <c:tickLblPos val="nextTo"/>
        <c:crossAx val="152912640"/>
        <c:crossesAt val="1.0000000000000002E-3"/>
        <c:crossBetween val="midCat"/>
      </c:valAx>
      <c:valAx>
        <c:axId val="152912640"/>
        <c:scaling>
          <c:logBase val="10"/>
          <c:orientation val="minMax"/>
        </c:scaling>
        <c:delete val="0"/>
        <c:axPos val="l"/>
        <c:majorGridlines/>
        <c:minorGridlines/>
        <c:title>
          <c:tx>
            <c:rich>
              <a:bodyPr rot="-5400000" vert="horz"/>
              <a:lstStyle/>
              <a:p>
                <a:pPr>
                  <a:defRPr sz="1200"/>
                </a:pPr>
                <a:r>
                  <a:rPr lang="de-DE" sz="1200"/>
                  <a:t>Optical Density [OD600]</a:t>
                </a:r>
              </a:p>
            </c:rich>
          </c:tx>
          <c:overlay val="0"/>
        </c:title>
        <c:numFmt formatCode="General" sourceLinked="1"/>
        <c:majorTickMark val="out"/>
        <c:minorTickMark val="none"/>
        <c:tickLblPos val="nextTo"/>
        <c:crossAx val="152910080"/>
        <c:crossesAt val="0"/>
        <c:crossBetween val="midCat"/>
      </c:valAx>
      <c:valAx>
        <c:axId val="152914560"/>
        <c:scaling>
          <c:logBase val="10"/>
          <c:orientation val="minMax"/>
          <c:min val="100000"/>
        </c:scaling>
        <c:delete val="0"/>
        <c:axPos val="r"/>
        <c:title>
          <c:tx>
            <c:rich>
              <a:bodyPr rot="-5400000" vert="horz"/>
              <a:lstStyle/>
              <a:p>
                <a:pPr>
                  <a:defRPr sz="1200"/>
                </a:pPr>
                <a:r>
                  <a:rPr lang="de-DE" sz="1200"/>
                  <a:t>Cell Forming Units [CFU/mL]</a:t>
                </a:r>
              </a:p>
            </c:rich>
          </c:tx>
          <c:overlay val="0"/>
        </c:title>
        <c:numFmt formatCode="0.00E+00" sourceLinked="1"/>
        <c:majorTickMark val="out"/>
        <c:minorTickMark val="none"/>
        <c:tickLblPos val="nextTo"/>
        <c:crossAx val="152924928"/>
        <c:crosses val="max"/>
        <c:crossBetween val="midCat"/>
      </c:valAx>
      <c:valAx>
        <c:axId val="152924928"/>
        <c:scaling>
          <c:orientation val="minMax"/>
        </c:scaling>
        <c:delete val="1"/>
        <c:axPos val="b"/>
        <c:numFmt formatCode="General" sourceLinked="1"/>
        <c:majorTickMark val="out"/>
        <c:minorTickMark val="none"/>
        <c:tickLblPos val="nextTo"/>
        <c:crossAx val="152914560"/>
        <c:crosses val="autoZero"/>
        <c:crossBetween val="midCat"/>
      </c:valAx>
    </c:plotArea>
    <c:legend>
      <c:legendPos val="r"/>
      <c:layout>
        <c:manualLayout>
          <c:xMode val="edge"/>
          <c:yMode val="edge"/>
          <c:x val="0.8940439320716862"/>
          <c:y val="0.42499572539012676"/>
          <c:w val="9.7964023846864354E-2"/>
          <c:h val="0.13412527673276031"/>
        </c:manualLayout>
      </c:layout>
      <c:overlay val="0"/>
      <c:txPr>
        <a:bodyPr/>
        <a:lstStyle/>
        <a:p>
          <a:pPr>
            <a:defRPr sz="1200"/>
          </a:pPr>
          <a:endParaRPr lang="en-US"/>
        </a:p>
      </c:txPr>
    </c:legend>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251205</xdr:colOff>
      <xdr:row>0</xdr:row>
      <xdr:rowOff>914400</xdr:rowOff>
    </xdr:to>
    <xdr:pic>
      <xdr:nvPicPr>
        <xdr:cNvPr id="4" name="Grafik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75484"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313359</xdr:colOff>
      <xdr:row>0</xdr:row>
      <xdr:rowOff>914400</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75484"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1</xdr:col>
      <xdr:colOff>94284</xdr:colOff>
      <xdr:row>0</xdr:row>
      <xdr:rowOff>923925</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 y="9525"/>
          <a:ext cx="2075484"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551484</xdr:colOff>
      <xdr:row>0</xdr:row>
      <xdr:rowOff>914400</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75484" cy="914400"/>
        </a:xfrm>
        <a:prstGeom prst="rect">
          <a:avLst/>
        </a:prstGeom>
      </xdr:spPr>
    </xdr:pic>
    <xdr:clientData/>
  </xdr:twoCellAnchor>
  <xdr:twoCellAnchor>
    <xdr:from>
      <xdr:col>0</xdr:col>
      <xdr:colOff>124882</xdr:colOff>
      <xdr:row>30</xdr:row>
      <xdr:rowOff>123824</xdr:rowOff>
    </xdr:from>
    <xdr:to>
      <xdr:col>7</xdr:col>
      <xdr:colOff>795132</xdr:colOff>
      <xdr:row>57</xdr:row>
      <xdr:rowOff>20324</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803275</xdr:colOff>
      <xdr:row>30</xdr:row>
      <xdr:rowOff>134406</xdr:rowOff>
    </xdr:from>
    <xdr:to>
      <xdr:col>12</xdr:col>
      <xdr:colOff>1103108</xdr:colOff>
      <xdr:row>57</xdr:row>
      <xdr:rowOff>30906</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1112306</xdr:colOff>
      <xdr:row>30</xdr:row>
      <xdr:rowOff>144992</xdr:rowOff>
    </xdr:from>
    <xdr:to>
      <xdr:col>20</xdr:col>
      <xdr:colOff>184473</xdr:colOff>
      <xdr:row>57</xdr:row>
      <xdr:rowOff>41492</xdr:rowOff>
    </xdr:to>
    <xdr:graphicFrame macro="">
      <xdr:nvGraphicFramePr>
        <xdr:cNvPr id="5" name="Diagramm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1943100</xdr:colOff>
      <xdr:row>0</xdr:row>
      <xdr:rowOff>856076</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943100" cy="8560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190499</xdr:rowOff>
    </xdr:from>
    <xdr:to>
      <xdr:col>12</xdr:col>
      <xdr:colOff>0</xdr:colOff>
      <xdr:row>33</xdr:row>
      <xdr:rowOff>161925</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2</xdr:col>
      <xdr:colOff>275259</xdr:colOff>
      <xdr:row>0</xdr:row>
      <xdr:rowOff>914400</xdr:rowOff>
    </xdr:to>
    <xdr:pic>
      <xdr:nvPicPr>
        <xdr:cNvPr id="3" name="Grafik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075484" cy="9144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E32"/>
  <sheetViews>
    <sheetView tabSelected="1" zoomScale="106" zoomScaleNormal="106" workbookViewId="0">
      <selection activeCell="C6" sqref="C6:D6"/>
    </sheetView>
  </sheetViews>
  <sheetFormatPr defaultColWidth="11.42578125" defaultRowHeight="15" x14ac:dyDescent="0.25"/>
  <cols>
    <col min="1" max="1" width="3.28515625" customWidth="1"/>
    <col min="2" max="2" width="12.7109375" bestFit="1" customWidth="1"/>
    <col min="4" max="4" width="96.5703125" customWidth="1"/>
    <col min="5" max="5" width="7.140625" customWidth="1"/>
  </cols>
  <sheetData>
    <row r="1" spans="1:5" ht="75" customHeight="1" x14ac:dyDescent="0.25">
      <c r="A1" s="7"/>
      <c r="B1" s="7"/>
      <c r="C1" s="7"/>
      <c r="D1" s="7"/>
      <c r="E1" s="7"/>
    </row>
    <row r="2" spans="1:5" ht="21" customHeight="1" x14ac:dyDescent="0.25">
      <c r="A2" s="7"/>
      <c r="B2" s="7"/>
      <c r="C2" s="7"/>
      <c r="D2" s="7"/>
      <c r="E2" s="7"/>
    </row>
    <row r="4" spans="1:5" x14ac:dyDescent="0.25">
      <c r="A4" s="19" t="s">
        <v>30</v>
      </c>
      <c r="B4" s="8"/>
      <c r="C4" s="8"/>
      <c r="D4" s="8"/>
    </row>
    <row r="5" spans="1:5" x14ac:dyDescent="0.25">
      <c r="A5" s="36" t="s">
        <v>68</v>
      </c>
      <c r="B5" s="37"/>
      <c r="C5" s="37"/>
      <c r="D5" s="37"/>
    </row>
    <row r="6" spans="1:5" ht="80.25" customHeight="1" x14ac:dyDescent="0.25">
      <c r="A6" s="2"/>
      <c r="B6" s="61" t="s">
        <v>28</v>
      </c>
      <c r="C6" s="64" t="s">
        <v>67</v>
      </c>
      <c r="D6" s="65"/>
    </row>
    <row r="7" spans="1:5" x14ac:dyDescent="0.25">
      <c r="A7" s="2"/>
      <c r="B7" s="62"/>
      <c r="C7" s="40"/>
      <c r="D7" s="20" t="s">
        <v>20</v>
      </c>
    </row>
    <row r="8" spans="1:5" x14ac:dyDescent="0.25">
      <c r="B8" s="63"/>
      <c r="C8" s="41"/>
      <c r="D8" s="22" t="s">
        <v>34</v>
      </c>
    </row>
    <row r="10" spans="1:5" x14ac:dyDescent="0.25">
      <c r="A10" s="36" t="s">
        <v>51</v>
      </c>
      <c r="B10" s="36"/>
      <c r="C10" s="36"/>
      <c r="D10" s="36"/>
    </row>
    <row r="11" spans="1:5" x14ac:dyDescent="0.25">
      <c r="B11" s="43" t="s">
        <v>28</v>
      </c>
      <c r="C11" s="66" t="s">
        <v>52</v>
      </c>
      <c r="D11" s="67"/>
    </row>
    <row r="12" spans="1:5" ht="30" customHeight="1" x14ac:dyDescent="0.25">
      <c r="B12" s="43" t="s">
        <v>29</v>
      </c>
      <c r="C12" s="68" t="s">
        <v>49</v>
      </c>
      <c r="D12" s="69"/>
    </row>
    <row r="14" spans="1:5" x14ac:dyDescent="0.25">
      <c r="A14" s="29" t="s">
        <v>24</v>
      </c>
      <c r="B14" s="30"/>
      <c r="C14" s="30"/>
      <c r="D14" s="31"/>
      <c r="E14" s="11"/>
    </row>
    <row r="15" spans="1:5" ht="93" customHeight="1" x14ac:dyDescent="0.25">
      <c r="B15" s="43" t="s">
        <v>28</v>
      </c>
      <c r="C15" s="57" t="s">
        <v>65</v>
      </c>
      <c r="D15" s="58"/>
      <c r="E15" s="11"/>
    </row>
    <row r="16" spans="1:5" ht="137.25" customHeight="1" x14ac:dyDescent="0.25">
      <c r="A16" s="11"/>
      <c r="B16" s="43" t="s">
        <v>29</v>
      </c>
      <c r="C16" s="68" t="s">
        <v>66</v>
      </c>
      <c r="D16" s="69"/>
      <c r="E16" s="11"/>
    </row>
    <row r="17" spans="1:5" x14ac:dyDescent="0.25">
      <c r="A17" s="11"/>
      <c r="B17" s="11"/>
      <c r="C17" s="11"/>
      <c r="D17" s="11"/>
      <c r="E17" s="11"/>
    </row>
    <row r="18" spans="1:5" x14ac:dyDescent="0.25">
      <c r="A18" s="32" t="s">
        <v>25</v>
      </c>
      <c r="B18" s="30"/>
      <c r="C18" s="30"/>
      <c r="D18" s="30"/>
      <c r="E18" s="11"/>
    </row>
    <row r="19" spans="1:5" ht="331.5" customHeight="1" x14ac:dyDescent="0.25">
      <c r="A19" s="11"/>
      <c r="B19" s="43" t="s">
        <v>28</v>
      </c>
      <c r="C19" s="57" t="s">
        <v>71</v>
      </c>
      <c r="D19" s="71"/>
      <c r="E19" s="11"/>
    </row>
    <row r="20" spans="1:5" ht="60" customHeight="1" x14ac:dyDescent="0.25">
      <c r="A20" s="11"/>
      <c r="B20" s="35" t="s">
        <v>29</v>
      </c>
      <c r="C20" s="59" t="s">
        <v>64</v>
      </c>
      <c r="D20" s="70"/>
      <c r="E20" s="11"/>
    </row>
    <row r="21" spans="1:5" x14ac:dyDescent="0.25">
      <c r="A21" s="11"/>
      <c r="B21" s="46"/>
      <c r="C21" s="47"/>
      <c r="D21" s="47"/>
      <c r="E21" s="11"/>
    </row>
    <row r="22" spans="1:5" x14ac:dyDescent="0.25">
      <c r="A22" s="33" t="s">
        <v>27</v>
      </c>
      <c r="B22" s="44"/>
      <c r="C22" s="34"/>
      <c r="D22" s="34"/>
      <c r="E22" s="11"/>
    </row>
    <row r="23" spans="1:5" ht="125.25" customHeight="1" x14ac:dyDescent="0.25">
      <c r="A23" s="11"/>
      <c r="B23" s="43" t="s">
        <v>28</v>
      </c>
      <c r="C23" s="57" t="s">
        <v>69</v>
      </c>
      <c r="D23" s="58"/>
      <c r="E23" s="11"/>
    </row>
    <row r="24" spans="1:5" ht="63.75" customHeight="1" x14ac:dyDescent="0.25">
      <c r="A24" s="11"/>
      <c r="B24" s="35" t="s">
        <v>29</v>
      </c>
      <c r="C24" s="59" t="s">
        <v>54</v>
      </c>
      <c r="D24" s="70"/>
      <c r="E24" s="11"/>
    </row>
    <row r="25" spans="1:5" x14ac:dyDescent="0.25">
      <c r="A25" s="11"/>
      <c r="B25" s="45"/>
      <c r="C25" s="11"/>
      <c r="D25" s="11"/>
      <c r="E25" s="11"/>
    </row>
    <row r="26" spans="1:5" x14ac:dyDescent="0.25">
      <c r="A26" s="33" t="s">
        <v>26</v>
      </c>
      <c r="B26" s="44"/>
      <c r="C26" s="34"/>
      <c r="D26" s="34"/>
      <c r="E26" s="11"/>
    </row>
    <row r="27" spans="1:5" ht="64.5" customHeight="1" x14ac:dyDescent="0.25">
      <c r="A27" s="11"/>
      <c r="B27" s="43" t="s">
        <v>28</v>
      </c>
      <c r="C27" s="57" t="s">
        <v>70</v>
      </c>
      <c r="D27" s="58"/>
      <c r="E27" s="11"/>
    </row>
    <row r="28" spans="1:5" x14ac:dyDescent="0.25">
      <c r="A28" s="11"/>
      <c r="B28" s="35" t="s">
        <v>29</v>
      </c>
      <c r="C28" s="59" t="s">
        <v>63</v>
      </c>
      <c r="D28" s="60"/>
      <c r="E28" s="11"/>
    </row>
    <row r="29" spans="1:5" x14ac:dyDescent="0.25">
      <c r="A29" s="11"/>
      <c r="B29" s="11"/>
      <c r="C29" s="11"/>
      <c r="D29" s="11"/>
      <c r="E29" s="11"/>
    </row>
    <row r="30" spans="1:5" x14ac:dyDescent="0.25">
      <c r="A30" s="33" t="s">
        <v>72</v>
      </c>
      <c r="B30" s="44"/>
      <c r="C30" s="34"/>
      <c r="D30" s="34"/>
      <c r="E30" s="11"/>
    </row>
    <row r="31" spans="1:5" ht="124.5" customHeight="1" x14ac:dyDescent="0.25">
      <c r="A31" s="11"/>
      <c r="B31" s="43" t="s">
        <v>74</v>
      </c>
      <c r="C31" s="57" t="s">
        <v>76</v>
      </c>
      <c r="D31" s="58"/>
      <c r="E31" s="11"/>
    </row>
    <row r="32" spans="1:5" x14ac:dyDescent="0.25">
      <c r="B32" s="35" t="s">
        <v>73</v>
      </c>
      <c r="C32" s="59" t="s">
        <v>75</v>
      </c>
      <c r="D32" s="60"/>
    </row>
  </sheetData>
  <mergeCells count="14">
    <mergeCell ref="C31:D31"/>
    <mergeCell ref="C32:D32"/>
    <mergeCell ref="B6:B8"/>
    <mergeCell ref="C6:D6"/>
    <mergeCell ref="C27:D27"/>
    <mergeCell ref="C28:D28"/>
    <mergeCell ref="C23:D23"/>
    <mergeCell ref="C11:D11"/>
    <mergeCell ref="C12:D12"/>
    <mergeCell ref="C24:D24"/>
    <mergeCell ref="C15:D15"/>
    <mergeCell ref="C16:D16"/>
    <mergeCell ref="C19:D19"/>
    <mergeCell ref="C20:D20"/>
  </mergeCells>
  <pageMargins left="0.7" right="0.7" top="0.78740157499999996" bottom="0.78740157499999996" header="0.3" footer="0.3"/>
  <pageSetup scale="72" fitToHeight="0" orientation="portrait" r:id="rId1"/>
  <headerFooter>
    <oddFooter>&amp;LImplen OD600 Template V09-2020-1&amp;RPage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B8"/>
  <sheetViews>
    <sheetView workbookViewId="0">
      <selection activeCell="A10" sqref="A10"/>
    </sheetView>
  </sheetViews>
  <sheetFormatPr defaultColWidth="11.42578125" defaultRowHeight="15" x14ac:dyDescent="0.25"/>
  <cols>
    <col min="1" max="2" width="26.42578125" customWidth="1"/>
  </cols>
  <sheetData>
    <row r="1" spans="1:2" ht="75.75" customHeight="1" x14ac:dyDescent="0.25"/>
    <row r="2" spans="1:2" ht="16.5" customHeight="1" x14ac:dyDescent="0.25"/>
    <row r="3" spans="1:2" ht="16.5" customHeight="1" x14ac:dyDescent="0.25"/>
    <row r="4" spans="1:2" x14ac:dyDescent="0.25">
      <c r="A4" s="72" t="s">
        <v>55</v>
      </c>
      <c r="B4" s="73"/>
    </row>
    <row r="5" spans="1:2" x14ac:dyDescent="0.25">
      <c r="A5" s="2" t="s">
        <v>15</v>
      </c>
      <c r="B5" s="2" t="s">
        <v>42</v>
      </c>
    </row>
    <row r="6" spans="1:2" x14ac:dyDescent="0.25">
      <c r="A6" s="55"/>
      <c r="B6" s="56" t="s">
        <v>45</v>
      </c>
    </row>
    <row r="7" spans="1:2" x14ac:dyDescent="0.25">
      <c r="B7" s="52" t="s">
        <v>43</v>
      </c>
    </row>
    <row r="8" spans="1:2" x14ac:dyDescent="0.25">
      <c r="B8" s="52" t="s">
        <v>44</v>
      </c>
    </row>
  </sheetData>
  <mergeCells count="1">
    <mergeCell ref="A4:B4"/>
  </mergeCells>
  <pageMargins left="0.7" right="0.7" top="0.78740157499999996" bottom="0.78740157499999996" header="0.3" footer="0.3"/>
  <pageSetup fitToHeight="0" orientation="portrait" r:id="rId1"/>
  <headerFooter>
    <oddFooter>&amp;LImplen OD600 Template V09-2020-1&amp;RPage &amp;P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J15"/>
  <sheetViews>
    <sheetView workbookViewId="0">
      <selection activeCell="B6" sqref="B6"/>
    </sheetView>
  </sheetViews>
  <sheetFormatPr defaultColWidth="11.42578125" defaultRowHeight="15" x14ac:dyDescent="0.25"/>
  <cols>
    <col min="1" max="1" width="29.85546875" bestFit="1" customWidth="1"/>
    <col min="2" max="2" width="18.28515625" bestFit="1" customWidth="1"/>
    <col min="3" max="3" width="19.7109375" bestFit="1" customWidth="1"/>
    <col min="4" max="4" width="18.28515625" bestFit="1" customWidth="1"/>
    <col min="5" max="5" width="19.28515625" bestFit="1" customWidth="1"/>
    <col min="8" max="8" width="29.7109375" customWidth="1"/>
    <col min="9" max="9" width="19.7109375" bestFit="1" customWidth="1"/>
    <col min="10" max="10" width="19.28515625" bestFit="1" customWidth="1"/>
  </cols>
  <sheetData>
    <row r="1" spans="1:10" ht="76.5" customHeight="1" x14ac:dyDescent="0.25">
      <c r="A1" s="75"/>
      <c r="B1" s="75"/>
    </row>
    <row r="2" spans="1:10" ht="24.75" customHeight="1" x14ac:dyDescent="0.25">
      <c r="A2" s="50"/>
      <c r="B2" s="50"/>
    </row>
    <row r="3" spans="1:10" ht="24.75" customHeight="1" x14ac:dyDescent="0.25">
      <c r="A3" s="50"/>
      <c r="B3" s="50"/>
    </row>
    <row r="4" spans="1:10" x14ac:dyDescent="0.25">
      <c r="A4" s="74" t="s">
        <v>19</v>
      </c>
      <c r="B4" s="74"/>
      <c r="C4" s="74"/>
      <c r="D4" s="74"/>
      <c r="E4" s="74"/>
      <c r="F4" s="8"/>
      <c r="G4" s="8"/>
      <c r="H4" s="72" t="s">
        <v>18</v>
      </c>
      <c r="I4" s="73"/>
      <c r="J4" s="73"/>
    </row>
    <row r="5" spans="1:10" x14ac:dyDescent="0.25">
      <c r="A5" s="9"/>
      <c r="B5" s="10" t="s">
        <v>5</v>
      </c>
      <c r="C5" s="10" t="s">
        <v>4</v>
      </c>
      <c r="D5" s="10" t="s">
        <v>2</v>
      </c>
      <c r="E5" s="10" t="s">
        <v>3</v>
      </c>
      <c r="F5" s="11"/>
      <c r="G5" s="11"/>
      <c r="H5" s="21"/>
      <c r="I5" s="12" t="s">
        <v>4</v>
      </c>
      <c r="J5" s="10" t="s">
        <v>3</v>
      </c>
    </row>
    <row r="6" spans="1:10" x14ac:dyDescent="0.25">
      <c r="A6" s="1" t="s">
        <v>9</v>
      </c>
      <c r="B6" s="51"/>
      <c r="C6" s="51"/>
      <c r="D6" s="51"/>
      <c r="E6" s="51"/>
      <c r="H6" s="25" t="s">
        <v>9</v>
      </c>
      <c r="I6" s="51"/>
      <c r="J6" s="51"/>
    </row>
    <row r="7" spans="1:10" x14ac:dyDescent="0.25">
      <c r="A7" s="1" t="s">
        <v>10</v>
      </c>
      <c r="B7" s="52"/>
      <c r="C7" s="52"/>
      <c r="D7" s="52"/>
      <c r="E7" s="52"/>
      <c r="H7" s="25" t="s">
        <v>10</v>
      </c>
      <c r="I7" s="52"/>
      <c r="J7" s="52"/>
    </row>
    <row r="8" spans="1:10" x14ac:dyDescent="0.25">
      <c r="A8" s="1" t="s">
        <v>11</v>
      </c>
      <c r="B8" s="52"/>
      <c r="C8" s="52"/>
      <c r="D8" s="52"/>
      <c r="E8" s="52"/>
      <c r="H8" s="25" t="s">
        <v>11</v>
      </c>
      <c r="I8" s="52"/>
      <c r="J8" s="52"/>
    </row>
    <row r="9" spans="1:10" x14ac:dyDescent="0.25">
      <c r="A9" s="1" t="s">
        <v>12</v>
      </c>
      <c r="B9" s="52"/>
      <c r="C9" s="52"/>
      <c r="D9" s="52"/>
      <c r="E9" s="52"/>
      <c r="H9" s="25" t="s">
        <v>12</v>
      </c>
      <c r="I9" s="52"/>
      <c r="J9" s="52"/>
    </row>
    <row r="10" spans="1:10" x14ac:dyDescent="0.25">
      <c r="A10" s="1" t="s">
        <v>13</v>
      </c>
      <c r="B10" s="52"/>
      <c r="C10" s="52"/>
      <c r="D10" s="52"/>
      <c r="E10" s="52"/>
      <c r="H10" s="25" t="s">
        <v>13</v>
      </c>
      <c r="I10" s="52"/>
      <c r="J10" s="52"/>
    </row>
    <row r="11" spans="1:10" x14ac:dyDescent="0.25">
      <c r="A11" s="1" t="s">
        <v>0</v>
      </c>
      <c r="B11" s="3" t="e">
        <f>AVERAGE(B6:B10)</f>
        <v>#DIV/0!</v>
      </c>
      <c r="C11" s="5" t="e">
        <f t="shared" ref="C11:E11" si="0">AVERAGE(C6:C10)</f>
        <v>#DIV/0!</v>
      </c>
      <c r="D11" s="3" t="e">
        <f t="shared" si="0"/>
        <v>#DIV/0!</v>
      </c>
      <c r="E11" s="3" t="e">
        <f t="shared" si="0"/>
        <v>#DIV/0!</v>
      </c>
      <c r="H11" s="25" t="s">
        <v>0</v>
      </c>
      <c r="I11" s="3" t="e">
        <f>AVERAGE(I6:I10)</f>
        <v>#DIV/0!</v>
      </c>
      <c r="J11" s="3" t="e">
        <f t="shared" ref="J11" si="1">AVERAGE(J6:J10)</f>
        <v>#DIV/0!</v>
      </c>
    </row>
    <row r="12" spans="1:10" x14ac:dyDescent="0.25">
      <c r="A12" s="1" t="s">
        <v>8</v>
      </c>
      <c r="B12" s="3" t="e">
        <f>STDEV(B6:B10)</f>
        <v>#DIV/0!</v>
      </c>
      <c r="C12" s="5" t="e">
        <f t="shared" ref="C12:E12" si="2">STDEV(C6:C10)</f>
        <v>#DIV/0!</v>
      </c>
      <c r="D12" s="3" t="e">
        <f t="shared" si="2"/>
        <v>#DIV/0!</v>
      </c>
      <c r="E12" s="3" t="e">
        <f t="shared" si="2"/>
        <v>#DIV/0!</v>
      </c>
      <c r="H12" s="25" t="s">
        <v>8</v>
      </c>
      <c r="I12" s="3" t="e">
        <f>STDEV(I6:I10)</f>
        <v>#DIV/0!</v>
      </c>
      <c r="J12" s="3" t="e">
        <f t="shared" ref="J12" si="3">STDEV(J6:J10)</f>
        <v>#DIV/0!</v>
      </c>
    </row>
    <row r="13" spans="1:10" ht="15.75" thickBot="1" x14ac:dyDescent="0.3">
      <c r="A13" s="1" t="s">
        <v>7</v>
      </c>
      <c r="B13" s="4" t="e">
        <f>B12/B11</f>
        <v>#DIV/0!</v>
      </c>
      <c r="C13" s="6" t="e">
        <f t="shared" ref="C13:E13" si="4">C12/C11</f>
        <v>#DIV/0!</v>
      </c>
      <c r="D13" s="4" t="e">
        <f t="shared" si="4"/>
        <v>#DIV/0!</v>
      </c>
      <c r="E13" s="4" t="e">
        <f t="shared" si="4"/>
        <v>#DIV/0!</v>
      </c>
      <c r="H13" s="26" t="s">
        <v>7</v>
      </c>
      <c r="I13" s="16" t="e">
        <f>I12/I11</f>
        <v>#DIV/0!</v>
      </c>
      <c r="J13" s="4" t="e">
        <f t="shared" ref="J13" si="5">J12/J11</f>
        <v>#DIV/0!</v>
      </c>
    </row>
    <row r="14" spans="1:10" ht="15.75" thickBot="1" x14ac:dyDescent="0.3">
      <c r="A14" s="13" t="s">
        <v>1</v>
      </c>
      <c r="C14" s="15" t="e">
        <f>C11-B11</f>
        <v>#DIV/0!</v>
      </c>
      <c r="E14" s="3" t="e">
        <f>E11-D11</f>
        <v>#DIV/0!</v>
      </c>
      <c r="H14" s="27" t="s">
        <v>6</v>
      </c>
      <c r="I14" s="14" t="e">
        <f>I11/J11</f>
        <v>#DIV/0!</v>
      </c>
    </row>
    <row r="15" spans="1:10" x14ac:dyDescent="0.25">
      <c r="A15" s="28" t="s">
        <v>6</v>
      </c>
      <c r="B15" s="14" t="e">
        <f>C14/E14</f>
        <v>#DIV/0!</v>
      </c>
    </row>
  </sheetData>
  <mergeCells count="3">
    <mergeCell ref="H4:J4"/>
    <mergeCell ref="A4:E4"/>
    <mergeCell ref="A1:B1"/>
  </mergeCells>
  <pageMargins left="0.7" right="0.7" top="0.78740157499999996" bottom="0.78740157499999996" header="0.3" footer="0.3"/>
  <pageSetup scale="62" fitToHeight="0" orientation="landscape" r:id="rId1"/>
  <headerFooter>
    <oddFooter>&amp;LImplen OD600 Template V09-2020-1&amp;RPage &amp;P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O30"/>
  <sheetViews>
    <sheetView zoomScale="90" zoomScaleNormal="90" workbookViewId="0">
      <selection activeCell="C15" sqref="C15"/>
    </sheetView>
  </sheetViews>
  <sheetFormatPr defaultColWidth="11.42578125" defaultRowHeight="15" x14ac:dyDescent="0.25"/>
  <cols>
    <col min="4" max="4" width="14" bestFit="1" customWidth="1"/>
    <col min="7" max="7" width="32.140625" customWidth="1"/>
    <col min="8" max="8" width="14.85546875" customWidth="1"/>
    <col min="9" max="9" width="29.140625" customWidth="1"/>
    <col min="10" max="10" width="21.28515625" bestFit="1" customWidth="1"/>
    <col min="11" max="11" width="22.28515625" bestFit="1" customWidth="1"/>
    <col min="12" max="12" width="21.28515625" bestFit="1" customWidth="1"/>
    <col min="13" max="13" width="22.28515625" bestFit="1" customWidth="1"/>
    <col min="14" max="14" width="25.7109375" customWidth="1"/>
    <col min="15" max="15" width="22.28515625" bestFit="1" customWidth="1"/>
  </cols>
  <sheetData>
    <row r="1" spans="1:15" ht="75" customHeight="1" x14ac:dyDescent="0.25"/>
    <row r="2" spans="1:15" ht="19.5" customHeight="1" x14ac:dyDescent="0.25"/>
    <row r="3" spans="1:15" ht="19.5" customHeight="1" x14ac:dyDescent="0.25"/>
    <row r="4" spans="1:15" x14ac:dyDescent="0.25">
      <c r="A4" s="73" t="s">
        <v>32</v>
      </c>
      <c r="B4" s="73"/>
      <c r="C4" s="73"/>
      <c r="D4" s="73"/>
      <c r="E4" s="78"/>
      <c r="F4" s="76" t="s">
        <v>58</v>
      </c>
      <c r="G4" s="77"/>
      <c r="H4" s="76" t="s">
        <v>59</v>
      </c>
      <c r="I4" s="77"/>
      <c r="J4" s="72" t="s">
        <v>60</v>
      </c>
      <c r="K4" s="78"/>
      <c r="L4" s="72" t="s">
        <v>56</v>
      </c>
      <c r="M4" s="73"/>
      <c r="N4" s="72" t="s">
        <v>57</v>
      </c>
      <c r="O4" s="73"/>
    </row>
    <row r="5" spans="1:15" x14ac:dyDescent="0.25">
      <c r="A5" s="10" t="s">
        <v>22</v>
      </c>
      <c r="B5" s="10" t="s">
        <v>23</v>
      </c>
      <c r="C5" s="10" t="s">
        <v>35</v>
      </c>
      <c r="D5" s="24" t="s">
        <v>36</v>
      </c>
      <c r="E5" s="24" t="s">
        <v>33</v>
      </c>
      <c r="F5" s="23" t="s">
        <v>48</v>
      </c>
      <c r="G5" s="23" t="s">
        <v>38</v>
      </c>
      <c r="H5" s="23" t="s">
        <v>48</v>
      </c>
      <c r="I5" s="23" t="s">
        <v>38</v>
      </c>
      <c r="J5" s="23" t="s">
        <v>37</v>
      </c>
      <c r="K5" s="23" t="s">
        <v>38</v>
      </c>
      <c r="L5" s="10" t="s">
        <v>47</v>
      </c>
      <c r="M5" s="10" t="s">
        <v>46</v>
      </c>
      <c r="N5" s="10" t="s">
        <v>47</v>
      </c>
      <c r="O5" s="10" t="s">
        <v>46</v>
      </c>
    </row>
    <row r="6" spans="1:15" x14ac:dyDescent="0.25">
      <c r="A6" s="9">
        <v>0</v>
      </c>
      <c r="B6" s="52"/>
      <c r="C6" s="52"/>
      <c r="D6" s="53"/>
      <c r="E6" s="38">
        <f>C6*D6*10</f>
        <v>0</v>
      </c>
      <c r="F6" s="3" t="e">
        <f t="array" ref="F6:G6">LOGEST(B6:B30,A6:A30)</f>
        <v>#VALUE!</v>
      </c>
      <c r="G6" s="42" t="e">
        <v>#VALUE!</v>
      </c>
      <c r="H6" s="3" t="e">
        <f t="array" ref="H6:I6">LOGEST(E6:E30,A6:A30)</f>
        <v>#NUM!</v>
      </c>
      <c r="I6" s="38" t="e">
        <v>#NUM!</v>
      </c>
      <c r="J6" s="38" t="e">
        <f t="array" ref="J6:K6">LINEST(E6:E11,B6:B11)</f>
        <v>#VALUE!</v>
      </c>
      <c r="K6" s="38" t="e">
        <v>#VALUE!</v>
      </c>
      <c r="L6" s="39" t="e">
        <f>LN(2)/M6</f>
        <v>#VALUE!</v>
      </c>
      <c r="M6" s="3" t="e">
        <f>LN(F6)</f>
        <v>#VALUE!</v>
      </c>
      <c r="N6" s="39" t="e">
        <f>LN(2)/O6</f>
        <v>#NUM!</v>
      </c>
      <c r="O6" s="3" t="e">
        <f>LN(H6)</f>
        <v>#NUM!</v>
      </c>
    </row>
    <row r="7" spans="1:15" x14ac:dyDescent="0.25">
      <c r="A7" s="9">
        <v>1</v>
      </c>
      <c r="B7" s="52"/>
      <c r="C7" s="52"/>
      <c r="D7" s="53"/>
      <c r="E7" s="38">
        <f t="shared" ref="E7:E30" si="0">C7*D7*10</f>
        <v>0</v>
      </c>
      <c r="L7" s="10" t="s">
        <v>14</v>
      </c>
      <c r="N7" s="10" t="s">
        <v>14</v>
      </c>
    </row>
    <row r="8" spans="1:15" x14ac:dyDescent="0.25">
      <c r="A8" s="9">
        <v>2</v>
      </c>
      <c r="B8" s="52"/>
      <c r="C8" s="52"/>
      <c r="D8" s="53"/>
      <c r="E8" s="38">
        <f t="shared" si="0"/>
        <v>0</v>
      </c>
      <c r="L8" s="3" t="e">
        <f>L6*60</f>
        <v>#VALUE!</v>
      </c>
      <c r="N8" s="48" t="e">
        <f>N6*60</f>
        <v>#NUM!</v>
      </c>
    </row>
    <row r="9" spans="1:15" x14ac:dyDescent="0.25">
      <c r="A9" s="9">
        <v>3</v>
      </c>
      <c r="B9" s="52"/>
      <c r="C9" s="52"/>
      <c r="D9" s="53"/>
      <c r="E9" s="38">
        <f t="shared" si="0"/>
        <v>0</v>
      </c>
      <c r="N9" s="10" t="s">
        <v>62</v>
      </c>
    </row>
    <row r="10" spans="1:15" x14ac:dyDescent="0.25">
      <c r="A10" s="9">
        <v>4</v>
      </c>
      <c r="B10" s="52"/>
      <c r="C10" s="52"/>
      <c r="D10" s="53"/>
      <c r="E10" s="38">
        <f t="shared" si="0"/>
        <v>0</v>
      </c>
      <c r="N10" s="3" t="e">
        <f>O6/M6</f>
        <v>#NUM!</v>
      </c>
    </row>
    <row r="11" spans="1:15" x14ac:dyDescent="0.25">
      <c r="A11" s="9">
        <v>5</v>
      </c>
      <c r="B11" s="52"/>
      <c r="C11" s="52"/>
      <c r="D11" s="53"/>
      <c r="E11" s="38">
        <f t="shared" si="0"/>
        <v>0</v>
      </c>
    </row>
    <row r="12" spans="1:15" x14ac:dyDescent="0.25">
      <c r="A12" s="9">
        <v>6</v>
      </c>
      <c r="B12" s="52"/>
      <c r="C12" s="52"/>
      <c r="D12" s="53"/>
      <c r="E12" s="38">
        <f t="shared" si="0"/>
        <v>0</v>
      </c>
    </row>
    <row r="13" spans="1:15" x14ac:dyDescent="0.25">
      <c r="A13" s="9">
        <v>7</v>
      </c>
      <c r="B13" s="52"/>
      <c r="C13" s="52"/>
      <c r="D13" s="53"/>
      <c r="E13" s="38">
        <f t="shared" si="0"/>
        <v>0</v>
      </c>
    </row>
    <row r="14" spans="1:15" x14ac:dyDescent="0.25">
      <c r="A14" s="9">
        <v>8</v>
      </c>
      <c r="B14" s="52"/>
      <c r="C14" s="52"/>
      <c r="D14" s="53"/>
      <c r="E14" s="38">
        <f t="shared" si="0"/>
        <v>0</v>
      </c>
      <c r="M14" s="49"/>
    </row>
    <row r="15" spans="1:15" x14ac:dyDescent="0.25">
      <c r="A15" s="9">
        <v>9</v>
      </c>
      <c r="B15" s="52"/>
      <c r="C15" s="52"/>
      <c r="D15" s="53"/>
      <c r="E15" s="38">
        <f t="shared" si="0"/>
        <v>0</v>
      </c>
    </row>
    <row r="16" spans="1:15" x14ac:dyDescent="0.25">
      <c r="A16" s="9">
        <v>10</v>
      </c>
      <c r="B16" s="52"/>
      <c r="C16" s="52"/>
      <c r="D16" s="53"/>
      <c r="E16" s="38">
        <f t="shared" si="0"/>
        <v>0</v>
      </c>
    </row>
    <row r="17" spans="1:5" x14ac:dyDescent="0.25">
      <c r="A17" s="9">
        <v>11</v>
      </c>
      <c r="B17" s="52"/>
      <c r="C17" s="52"/>
      <c r="D17" s="53"/>
      <c r="E17" s="38">
        <f t="shared" si="0"/>
        <v>0</v>
      </c>
    </row>
    <row r="18" spans="1:5" x14ac:dyDescent="0.25">
      <c r="A18" s="9">
        <v>12</v>
      </c>
      <c r="B18" s="52"/>
      <c r="C18" s="52"/>
      <c r="D18" s="53"/>
      <c r="E18" s="38">
        <f t="shared" si="0"/>
        <v>0</v>
      </c>
    </row>
    <row r="19" spans="1:5" x14ac:dyDescent="0.25">
      <c r="A19" s="9">
        <v>13</v>
      </c>
      <c r="B19" s="52"/>
      <c r="C19" s="52"/>
      <c r="D19" s="53"/>
      <c r="E19" s="38">
        <f t="shared" si="0"/>
        <v>0</v>
      </c>
    </row>
    <row r="20" spans="1:5" x14ac:dyDescent="0.25">
      <c r="A20" s="9">
        <v>14</v>
      </c>
      <c r="B20" s="52"/>
      <c r="C20" s="52"/>
      <c r="D20" s="53"/>
      <c r="E20" s="38">
        <f t="shared" si="0"/>
        <v>0</v>
      </c>
    </row>
    <row r="21" spans="1:5" x14ac:dyDescent="0.25">
      <c r="A21" s="9">
        <v>15</v>
      </c>
      <c r="B21" s="52"/>
      <c r="C21" s="52"/>
      <c r="D21" s="53"/>
      <c r="E21" s="38">
        <f t="shared" si="0"/>
        <v>0</v>
      </c>
    </row>
    <row r="22" spans="1:5" x14ac:dyDescent="0.25">
      <c r="A22" s="9">
        <v>16</v>
      </c>
      <c r="B22" s="52"/>
      <c r="C22" s="52"/>
      <c r="D22" s="53"/>
      <c r="E22" s="38">
        <f t="shared" si="0"/>
        <v>0</v>
      </c>
    </row>
    <row r="23" spans="1:5" x14ac:dyDescent="0.25">
      <c r="A23" s="9">
        <v>17</v>
      </c>
      <c r="B23" s="52"/>
      <c r="C23" s="52"/>
      <c r="D23" s="53"/>
      <c r="E23" s="38">
        <f t="shared" si="0"/>
        <v>0</v>
      </c>
    </row>
    <row r="24" spans="1:5" x14ac:dyDescent="0.25">
      <c r="A24" s="9">
        <v>18</v>
      </c>
      <c r="B24" s="52"/>
      <c r="C24" s="52"/>
      <c r="D24" s="53"/>
      <c r="E24" s="38">
        <f t="shared" si="0"/>
        <v>0</v>
      </c>
    </row>
    <row r="25" spans="1:5" x14ac:dyDescent="0.25">
      <c r="A25" s="9">
        <v>19</v>
      </c>
      <c r="B25" s="52"/>
      <c r="C25" s="52"/>
      <c r="D25" s="53"/>
      <c r="E25" s="38">
        <f t="shared" si="0"/>
        <v>0</v>
      </c>
    </row>
    <row r="26" spans="1:5" x14ac:dyDescent="0.25">
      <c r="A26" s="9">
        <v>20</v>
      </c>
      <c r="B26" s="52"/>
      <c r="C26" s="52"/>
      <c r="D26" s="53"/>
      <c r="E26" s="38">
        <f t="shared" si="0"/>
        <v>0</v>
      </c>
    </row>
    <row r="27" spans="1:5" x14ac:dyDescent="0.25">
      <c r="A27" s="9">
        <v>21</v>
      </c>
      <c r="B27" s="52"/>
      <c r="C27" s="52"/>
      <c r="D27" s="53"/>
      <c r="E27" s="38">
        <f t="shared" si="0"/>
        <v>0</v>
      </c>
    </row>
    <row r="28" spans="1:5" x14ac:dyDescent="0.25">
      <c r="A28" s="9">
        <v>22</v>
      </c>
      <c r="B28" s="52"/>
      <c r="C28" s="52"/>
      <c r="D28" s="53"/>
      <c r="E28" s="38">
        <f t="shared" si="0"/>
        <v>0</v>
      </c>
    </row>
    <row r="29" spans="1:5" x14ac:dyDescent="0.25">
      <c r="A29" s="9">
        <v>23</v>
      </c>
      <c r="B29" s="52"/>
      <c r="C29" s="52"/>
      <c r="D29" s="53"/>
      <c r="E29" s="38">
        <f t="shared" si="0"/>
        <v>0</v>
      </c>
    </row>
    <row r="30" spans="1:5" x14ac:dyDescent="0.25">
      <c r="A30" s="9">
        <v>24</v>
      </c>
      <c r="B30" s="52"/>
      <c r="C30" s="52"/>
      <c r="D30" s="53"/>
      <c r="E30" s="38">
        <f t="shared" si="0"/>
        <v>0</v>
      </c>
    </row>
  </sheetData>
  <mergeCells count="6">
    <mergeCell ref="N4:O4"/>
    <mergeCell ref="F4:G4"/>
    <mergeCell ref="H4:I4"/>
    <mergeCell ref="A4:E4"/>
    <mergeCell ref="L4:M4"/>
    <mergeCell ref="J4:K4"/>
  </mergeCells>
  <pageMargins left="0.7" right="0.7" top="0.78740157499999996" bottom="0.78740157499999996" header="0.3" footer="0.3"/>
  <pageSetup scale="34" fitToHeight="0" orientation="landscape" r:id="rId1"/>
  <headerFooter>
    <oddFooter>&amp;LImplen OD600 Template V09-2020-1&amp;RPage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B13"/>
  <sheetViews>
    <sheetView workbookViewId="0">
      <selection activeCell="B11" sqref="B11"/>
    </sheetView>
  </sheetViews>
  <sheetFormatPr defaultColWidth="11.42578125" defaultRowHeight="15" x14ac:dyDescent="0.25"/>
  <cols>
    <col min="1" max="1" width="51" bestFit="1" customWidth="1"/>
    <col min="5" max="5" width="21" bestFit="1" customWidth="1"/>
    <col min="6" max="6" width="24.5703125" bestFit="1" customWidth="1"/>
  </cols>
  <sheetData>
    <row r="1" spans="1:2" ht="69" customHeight="1" x14ac:dyDescent="0.25"/>
    <row r="2" spans="1:2" ht="22.5" customHeight="1" x14ac:dyDescent="0.25"/>
    <row r="3" spans="1:2" ht="22.5" customHeight="1" x14ac:dyDescent="0.25"/>
    <row r="4" spans="1:2" x14ac:dyDescent="0.25">
      <c r="A4" s="79" t="s">
        <v>53</v>
      </c>
      <c r="B4" s="79"/>
    </row>
    <row r="5" spans="1:2" x14ac:dyDescent="0.25">
      <c r="A5" s="2" t="s">
        <v>16</v>
      </c>
      <c r="B5" s="52"/>
    </row>
    <row r="6" spans="1:2" x14ac:dyDescent="0.25">
      <c r="A6" s="2" t="s">
        <v>39</v>
      </c>
      <c r="B6" s="52"/>
    </row>
    <row r="7" spans="1:2" ht="15.75" thickBot="1" x14ac:dyDescent="0.3">
      <c r="A7" s="18" t="s">
        <v>40</v>
      </c>
      <c r="B7" s="54"/>
    </row>
    <row r="8" spans="1:2" x14ac:dyDescent="0.25">
      <c r="A8" s="2" t="s">
        <v>17</v>
      </c>
      <c r="B8" s="17" t="e">
        <f>(B6*B7)/B5</f>
        <v>#DIV/0!</v>
      </c>
    </row>
    <row r="9" spans="1:2" x14ac:dyDescent="0.25">
      <c r="A9" s="2"/>
    </row>
    <row r="10" spans="1:2" x14ac:dyDescent="0.25">
      <c r="A10" s="79" t="s">
        <v>61</v>
      </c>
      <c r="B10" s="79"/>
    </row>
    <row r="11" spans="1:2" ht="15.75" thickBot="1" x14ac:dyDescent="0.3">
      <c r="A11" s="18" t="s">
        <v>41</v>
      </c>
      <c r="B11" s="54"/>
    </row>
    <row r="12" spans="1:2" x14ac:dyDescent="0.25">
      <c r="A12" s="2" t="s">
        <v>21</v>
      </c>
      <c r="B12" s="17" t="e">
        <f>(LN(B11/B6)/LN(2))*'CFU Standard Curve'!L6</f>
        <v>#DIV/0!</v>
      </c>
    </row>
    <row r="13" spans="1:2" x14ac:dyDescent="0.25">
      <c r="A13" s="2" t="s">
        <v>50</v>
      </c>
      <c r="B13" s="3" t="e">
        <f>B12*60</f>
        <v>#DIV/0!</v>
      </c>
    </row>
  </sheetData>
  <mergeCells count="2">
    <mergeCell ref="A4:B4"/>
    <mergeCell ref="A10:B10"/>
  </mergeCells>
  <pageMargins left="0.7" right="0.7" top="0.78740157499999996" bottom="0.78740157499999996" header="0.3" footer="0.3"/>
  <pageSetup fitToHeight="0" orientation="portrait" r:id="rId1"/>
  <headerFooter>
    <oddFooter>&amp;LImplen OD600 Template V09-2020-1&amp;RPage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L7"/>
  <sheetViews>
    <sheetView workbookViewId="0">
      <selection activeCell="B5" sqref="B5:L5"/>
    </sheetView>
  </sheetViews>
  <sheetFormatPr defaultColWidth="11.42578125" defaultRowHeight="15" x14ac:dyDescent="0.25"/>
  <cols>
    <col min="1" max="1" width="15.5703125" customWidth="1"/>
  </cols>
  <sheetData>
    <row r="1" spans="1:12" ht="76.5" customHeight="1" x14ac:dyDescent="0.25">
      <c r="A1" s="75"/>
      <c r="B1" s="75"/>
      <c r="C1" s="75"/>
    </row>
    <row r="2" spans="1:12" ht="21" customHeight="1" x14ac:dyDescent="0.25">
      <c r="A2" s="50"/>
      <c r="B2" s="50"/>
      <c r="C2" s="50"/>
    </row>
    <row r="3" spans="1:12" ht="21" customHeight="1" x14ac:dyDescent="0.25">
      <c r="A3" s="50"/>
      <c r="B3" s="50"/>
      <c r="C3" s="50"/>
    </row>
    <row r="4" spans="1:12" x14ac:dyDescent="0.25">
      <c r="A4" s="80" t="str">
        <f>'General Information'!A6 &amp;" Growth Curve"</f>
        <v xml:space="preserve"> Growth Curve</v>
      </c>
      <c r="B4" s="80"/>
      <c r="C4" s="80"/>
      <c r="D4" s="80"/>
      <c r="E4" s="80"/>
      <c r="F4" s="80"/>
      <c r="G4" s="80"/>
      <c r="H4" s="80"/>
      <c r="I4" s="80"/>
      <c r="J4" s="80"/>
      <c r="K4" s="80"/>
      <c r="L4" s="80"/>
    </row>
    <row r="5" spans="1:12" x14ac:dyDescent="0.25">
      <c r="A5" s="10" t="s">
        <v>23</v>
      </c>
      <c r="B5" s="52"/>
      <c r="C5" s="52"/>
      <c r="D5" s="52"/>
      <c r="E5" s="52"/>
      <c r="F5" s="52"/>
      <c r="G5" s="52"/>
      <c r="H5" s="52"/>
      <c r="I5" s="52"/>
      <c r="J5" s="52"/>
      <c r="K5" s="52"/>
      <c r="L5" s="52"/>
    </row>
    <row r="6" spans="1:12" x14ac:dyDescent="0.25">
      <c r="A6" s="10" t="s">
        <v>31</v>
      </c>
      <c r="B6" s="38" t="e">
        <f>(B5*'CFU Standard Curve'!$J$6)+'CFU Standard Curve'!$K$6</f>
        <v>#VALUE!</v>
      </c>
      <c r="C6" s="38" t="e">
        <f>(C5*'CFU Standard Curve'!$J$6)+'CFU Standard Curve'!$K$6</f>
        <v>#VALUE!</v>
      </c>
      <c r="D6" s="38" t="e">
        <f>(D5*'CFU Standard Curve'!$J$6)+'CFU Standard Curve'!$K$6</f>
        <v>#VALUE!</v>
      </c>
      <c r="E6" s="38" t="e">
        <f>(E5*'CFU Standard Curve'!$J$6)+'CFU Standard Curve'!$K$6</f>
        <v>#VALUE!</v>
      </c>
      <c r="F6" s="38" t="e">
        <f>(F5*'CFU Standard Curve'!$J$6)+'CFU Standard Curve'!$K$6</f>
        <v>#VALUE!</v>
      </c>
      <c r="G6" s="38" t="e">
        <f>(G5*'CFU Standard Curve'!$J$6)+'CFU Standard Curve'!$K$6</f>
        <v>#VALUE!</v>
      </c>
      <c r="H6" s="38" t="e">
        <f>(H5*'CFU Standard Curve'!$J$6)+'CFU Standard Curve'!$K$6</f>
        <v>#VALUE!</v>
      </c>
      <c r="I6" s="38" t="e">
        <f>(I5*'CFU Standard Curve'!$J$6)+'CFU Standard Curve'!$K$6</f>
        <v>#VALUE!</v>
      </c>
      <c r="J6" s="38" t="e">
        <f>(J5*'CFU Standard Curve'!$J$6)+'CFU Standard Curve'!$K$6</f>
        <v>#VALUE!</v>
      </c>
      <c r="K6" s="38" t="e">
        <f>(K5*'CFU Standard Curve'!$J$6)+'CFU Standard Curve'!$K$6</f>
        <v>#VALUE!</v>
      </c>
      <c r="L6" s="38" t="e">
        <f>(L5*'CFU Standard Curve'!$J$6)+'CFU Standard Curve'!$K$6</f>
        <v>#VALUE!</v>
      </c>
    </row>
    <row r="7" spans="1:12" x14ac:dyDescent="0.25">
      <c r="A7" s="10" t="s">
        <v>22</v>
      </c>
      <c r="B7" s="9">
        <v>0</v>
      </c>
      <c r="C7" s="9">
        <v>1</v>
      </c>
      <c r="D7" s="9">
        <v>2</v>
      </c>
      <c r="E7" s="9">
        <v>3</v>
      </c>
      <c r="F7" s="9">
        <v>4</v>
      </c>
      <c r="G7" s="9">
        <v>5</v>
      </c>
      <c r="H7" s="9">
        <v>6</v>
      </c>
      <c r="I7" s="9">
        <v>7</v>
      </c>
      <c r="J7" s="9">
        <v>8</v>
      </c>
      <c r="K7" s="9">
        <v>9</v>
      </c>
      <c r="L7" s="9">
        <v>10</v>
      </c>
    </row>
  </sheetData>
  <mergeCells count="2">
    <mergeCell ref="A1:C1"/>
    <mergeCell ref="A4:L4"/>
  </mergeCells>
  <pageMargins left="0.7" right="0.7" top="0.78740157499999996" bottom="0.78740157499999996" header="0.3" footer="0.3"/>
  <pageSetup scale="80" fitToHeight="0" orientation="landscape" r:id="rId1"/>
  <headerFooter>
    <oddFooter>&amp;LImplen OD600 Template V09-2020-1&amp;RPage &amp;P /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General Information</vt:lpstr>
      <vt:lpstr>Instrument Calibration</vt:lpstr>
      <vt:lpstr>CFU Standard Curve</vt:lpstr>
      <vt:lpstr>Inoculation</vt:lpstr>
      <vt:lpstr>OD600 Growth Curve</vt:lpstr>
      <vt:lpstr>Instructions!Print_Titles</vt:lpstr>
    </vt:vector>
  </TitlesOfParts>
  <Company>Implen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Implen Application Support</dc:creator>
  <cp:lastModifiedBy>Magnum</cp:lastModifiedBy>
  <cp:lastPrinted>2020-09-19T23:08:17Z</cp:lastPrinted>
  <dcterms:created xsi:type="dcterms:W3CDTF">2016-05-08T16:01:08Z</dcterms:created>
  <dcterms:modified xsi:type="dcterms:W3CDTF">2021-07-19T15:12:55Z</dcterms:modified>
</cp:coreProperties>
</file>